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4 - ČÁST 4 Revitalizace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'Č4 - ČÁST 4 Revitalizace ...'!$C$120:$K$257</definedName>
    <definedName name="_xlnm.Print_Area" localSheetId="1">'Č4 - ČÁST 4 Revitalizace ...'!$C$4:$J$76,'Č4 - ČÁST 4 Revitalizace ...'!$C$82:$J$102,'Č4 - ČÁST 4 Revitalizace ...'!$C$108:$K$257</definedName>
    <definedName name="_xlnm.Print_Titles" localSheetId="1">'Č4 - ČÁST 4 Revitalizace ...'!$120:$120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77"/>
  <c r="BH177"/>
  <c r="BG177"/>
  <c r="BF177"/>
  <c r="T177"/>
  <c r="R177"/>
  <c r="P177"/>
  <c r="BI174"/>
  <c r="BH174"/>
  <c r="BG174"/>
  <c r="BF174"/>
  <c r="T174"/>
  <c r="R174"/>
  <c r="P174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J232"/>
  <c r="J199"/>
  <c r="J187"/>
  <c r="J207"/>
  <c r="BK193"/>
  <c r="BK252"/>
  <c r="BK221"/>
  <c r="J209"/>
  <c r="J221"/>
  <c r="J166"/>
  <c r="BK144"/>
  <c r="BK203"/>
  <c r="J191"/>
  <c r="BK255"/>
  <c r="BK232"/>
  <c r="BK209"/>
  <c r="BK138"/>
  <c r="J225"/>
  <c r="J174"/>
  <c r="BK130"/>
  <c r="BK154"/>
  <c r="BK195"/>
  <c r="J201"/>
  <c r="J138"/>
  <c r="BK242"/>
  <c r="BK217"/>
  <c r="BK149"/>
  <c r="J154"/>
  <c r="J223"/>
  <c r="BK162"/>
  <c r="BK177"/>
  <c r="J203"/>
  <c r="J177"/>
  <c r="J252"/>
  <c r="BK229"/>
  <c r="J215"/>
  <c r="J144"/>
  <c r="BK134"/>
  <c r="J248"/>
  <c r="J212"/>
  <c r="J124"/>
  <c r="BK187"/>
  <c r="J134"/>
  <c r="J162"/>
  <c r="BK248"/>
  <c r="BK225"/>
  <c r="BK197"/>
  <c r="J242"/>
  <c r="J217"/>
  <c r="BK124"/>
  <c r="BK201"/>
  <c r="J195"/>
  <c r="J158"/>
  <c r="J239"/>
  <c r="BK223"/>
  <c r="BK152"/>
  <c r="BK239"/>
  <c r="J219"/>
  <c r="BK166"/>
  <c r="J193"/>
  <c i="1" r="AS94"/>
  <c i="2" r="BK199"/>
  <c r="J149"/>
  <c r="BK235"/>
  <c r="BK219"/>
  <c r="BK191"/>
  <c r="J235"/>
  <c r="BK215"/>
  <c r="BK174"/>
  <c r="J130"/>
  <c r="BK158"/>
  <c r="J197"/>
  <c r="J152"/>
  <c r="J255"/>
  <c r="J229"/>
  <c r="BK212"/>
  <c r="BK207"/>
  <c l="1" r="BK123"/>
  <c r="BK122"/>
  <c r="J122"/>
  <c r="J97"/>
  <c r="P238"/>
  <c r="T238"/>
  <c r="BK231"/>
  <c r="J231"/>
  <c r="J99"/>
  <c r="BK251"/>
  <c r="J251"/>
  <c r="J101"/>
  <c r="R238"/>
  <c r="BK238"/>
  <c r="J238"/>
  <c r="J100"/>
  <c r="R123"/>
  <c r="R122"/>
  <c r="R121"/>
  <c r="R231"/>
  <c r="P251"/>
  <c r="P123"/>
  <c r="P122"/>
  <c r="P121"/>
  <c i="1" r="AU95"/>
  <c i="2" r="P231"/>
  <c r="R251"/>
  <c r="T123"/>
  <c r="T122"/>
  <c r="T121"/>
  <c r="T231"/>
  <c r="T251"/>
  <c r="J115"/>
  <c r="BE193"/>
  <c r="BE199"/>
  <c r="BE207"/>
  <c r="BE215"/>
  <c r="BE217"/>
  <c r="BE221"/>
  <c r="BE225"/>
  <c r="BE232"/>
  <c r="BE235"/>
  <c r="BE239"/>
  <c r="BE242"/>
  <c r="BE248"/>
  <c r="BE152"/>
  <c r="BE158"/>
  <c r="BE166"/>
  <c r="E111"/>
  <c r="F118"/>
  <c r="BE134"/>
  <c r="BE149"/>
  <c r="BE187"/>
  <c r="BE191"/>
  <c r="BE195"/>
  <c r="BE144"/>
  <c r="BE138"/>
  <c r="BE154"/>
  <c r="BE124"/>
  <c r="BE174"/>
  <c r="BE130"/>
  <c r="BE162"/>
  <c r="BE177"/>
  <c r="BE197"/>
  <c r="BE201"/>
  <c r="BE203"/>
  <c r="BE209"/>
  <c r="BE212"/>
  <c r="BE219"/>
  <c r="BE223"/>
  <c r="BE229"/>
  <c r="BE252"/>
  <c r="BE255"/>
  <c r="F37"/>
  <c i="1" r="BD95"/>
  <c r="BD94"/>
  <c r="W33"/>
  <c i="2" r="J34"/>
  <c i="1" r="AW95"/>
  <c i="2" r="F35"/>
  <c i="1" r="BB95"/>
  <c r="BB94"/>
  <c r="W31"/>
  <c r="AU94"/>
  <c i="2" r="F36"/>
  <c i="1" r="BC95"/>
  <c r="BC94"/>
  <c r="W32"/>
  <c i="2" r="F34"/>
  <c i="1" r="BA95"/>
  <c r="BA94"/>
  <c r="AW94"/>
  <c r="AK30"/>
  <c i="2" l="1" r="BK121"/>
  <c r="J121"/>
  <c r="J123"/>
  <c r="J98"/>
  <c r="J30"/>
  <c i="1" r="AG95"/>
  <c r="AG94"/>
  <c r="AY94"/>
  <c i="2" r="F33"/>
  <c i="1" r="AZ95"/>
  <c r="AZ94"/>
  <c r="AV94"/>
  <c r="AK29"/>
  <c r="W30"/>
  <c i="2" r="J33"/>
  <c i="1" r="AV95"/>
  <c r="AT95"/>
  <c r="AN95"/>
  <c r="AX94"/>
  <c i="2" l="1" r="J96"/>
  <c r="J39"/>
  <c i="1" r="AT94"/>
  <c r="W29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<sst xmlns="http://schemas.openxmlformats.org/spreadsheetml/2006/main">
  <si>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</si>
  <si>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</si>
  <si>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</si>
  <si>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</si>
  <si>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</si>
  <si>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{d1017ae5-3f6e-40c8-9437-a0080b2bf6ca}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</si>
  <si>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</si>
  <si>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</si>
  <si>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</si>
  <si>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</si>
  <si>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</si>
  <si>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</si>
  <si>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</si>
  <si>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</si>
  <si>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T202306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</si>
  <si>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</si>
  <si>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</si>
  <si>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náměstí Míru v Tišnově, etapa 1</t>
  </si>
  <si>
    <t>KSO:</t>
  </si>
  <si>
    <t>CC-CZ:</t>
  </si>
  <si>
    <t>Místo:</t>
  </si>
  <si>
    <t>Tišnov</t>
  </si>
  <si>
    <t>Datum:</t>
  </si>
  <si>
    <t>2. 5. 2024</t>
  </si>
  <si>
    <t>Zadavatel:</t>
  </si>
  <si>
    <t>IČ:</t>
  </si>
  <si>
    <t>Město Tišnov, náměstí Míru 111, 666 01 Tišnov</t>
  </si>
  <si>
    <t>DIČ:</t>
  </si>
  <si>
    <t>Uchazeč:</t>
  </si>
  <si>
    <t>Vyplň údaj</t>
  </si>
  <si>
    <t>Projektant:</t>
  </si>
  <si>
    <t>03807151</t>
  </si>
  <si>
    <t>Ing. Petr Velička autorizovaný architekt</t>
  </si>
  <si>
    <t>True</t>
  </si>
  <si>
    <t>Zpracovatel:</t>
  </si>
  <si>
    <t>Čiklová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</si>
  <si>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</si>
  <si>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</si>
  <si>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</si>
  <si>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</si>
  <si>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</si>
  <si>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</si>
  <si>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</si>
  <si>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</si>
  <si>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</si>
  <si>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</si>
  <si>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</si>
  <si>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</si>
  <si>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</si>
  <si>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</si>
  <si>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</si>
  <si>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</si>
  <si>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</si>
  <si>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</si>
  <si>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</si>
  <si>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</si>
  <si>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</si>
  <si>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</si>
  <si>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</si>
  <si>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</si>
  <si>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</si>
  <si>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</si>
  <si>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</si>
  <si>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</si>
  <si>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</si>
  <si>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</si>
  <si>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</si>
  <si>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</si>
  <si>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</si>
  <si>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</si>
  <si>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</si>
  <si>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</si>
  <si>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</si>
  <si>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</si>
  <si>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</si>
  <si>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</si>
  <si>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</si>
  <si>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</si>
  <si>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</si>
  <si>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</si>
  <si>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</si>
  <si>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</si>
  <si>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Č4</t>
  </si>
  <si>
    <t>ČÁST 4 Revitalizace náměstí Míru v Tišnově - Vedlejší a ostatní náklady</t>
  </si>
  <si>
    <t>VON</t>
  </si>
  <si>
    <t>1</t>
  </si>
  <si>
    <t>{48369931-a973-46ef-9d9e-b00579ef94b5}</t>
  </si>
  <si>
    <t>2</t>
  </si>
  <si>
    <t>KRYCÍ LIST SOUPISU PRACÍ</t>
  </si>
  <si>
    <t>Objekt:</t>
  </si>
  <si>
    <t>Č4 - ČÁST 4 Revitalizace náměstí Míru v Tišnově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</si>
  <si>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</si>
  <si>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</si>
  <si>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</si>
  <si>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</si>
  <si>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</si>
  <si>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</si>
  <si>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</si>
  <si>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</si>
  <si>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</si>
  <si>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</si>
  <si>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</si>
  <si>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</si>
  <si>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</si>
  <si>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</si>
  <si>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</si>
  <si>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</si>
  <si>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</si>
  <si>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</si>
  <si>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</si>
  <si>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</si>
  <si>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</si>
  <si>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</si>
  <si>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</si>
  <si>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</si>
  <si>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</si>
  <si>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</si>
  <si>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</si>
  <si>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</si>
  <si>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012103000</t>
  </si>
  <si>
    <t>Geodetické práce před výstavbou</t>
  </si>
  <si>
    <t>soubor</t>
  </si>
  <si>
    <t>CS ÚRS 2023 02</t>
  </si>
  <si>
    <t>1024</t>
  </si>
  <si>
    <t>2108049184</t>
  </si>
  <si>
    <t>PP</t>
  </si>
  <si>
    <t>Průzkumné, geodetické a projektové práce geodetické práce před výstavbou</t>
  </si>
  <si>
    <t>Online PSC</t>
  </si>
  <si>
    <t>https://podminky.urs.cz/item/CS_URS_2023_02/012103000</t>
  </si>
  <si>
    <t>VV</t>
  </si>
  <si>
    <t xml:space="preserve">"vytyčení inženýrských sítí dotčených nebo souvisejících se stavbou"              </t>
  </si>
  <si>
    <t>"vytýčení hlavních bodů stavby před zahájením stavebních prací"</t>
  </si>
  <si>
    <t>1,0</t>
  </si>
  <si>
    <t>012203000</t>
  </si>
  <si>
    <t>Geodetické práce při provádění stavby</t>
  </si>
  <si>
    <t>-1474025854</t>
  </si>
  <si>
    <t>Průzkumné, geodetické a projektové práce geodetické práce při provádění stavby</t>
  </si>
  <si>
    <t>https://podminky.urs.cz/item/CS_URS_2023_02/012203000</t>
  </si>
  <si>
    <t xml:space="preserve">"zaměření zakrývaných konstrukcí a liniových staveb"         1,0</t>
  </si>
  <si>
    <t>3</t>
  </si>
  <si>
    <t>012303000</t>
  </si>
  <si>
    <t>Geodetické práce po výstavbě</t>
  </si>
  <si>
    <t>2002020274</t>
  </si>
  <si>
    <t>Průzkumné, geodetické a projektové práce geodetické práce po výstavbě</t>
  </si>
  <si>
    <t>https://podminky.urs.cz/item/CS_URS_2023_02/012303000</t>
  </si>
  <si>
    <t xml:space="preserve">"zaměření skutečného stavu"      1,0</t>
  </si>
  <si>
    <t>4</t>
  </si>
  <si>
    <t>01230300R</t>
  </si>
  <si>
    <t>Vypracování geomertických plánů</t>
  </si>
  <si>
    <t>-308102772</t>
  </si>
  <si>
    <t>"geometrické plány stavby"</t>
  </si>
  <si>
    <t>"zpracování geometrických plánů stavby"</t>
  </si>
  <si>
    <t>"geometrické plány stavby a geometrické plány věcných břemen"</t>
  </si>
  <si>
    <t>013203000</t>
  </si>
  <si>
    <t>Dokumentace stavby bez rozlišení</t>
  </si>
  <si>
    <t>6563997</t>
  </si>
  <si>
    <t>Průzkumné, geodetické a projektové práce projektové práce dokumentace stavby (výkresová a textová) bez rozlišení</t>
  </si>
  <si>
    <t>https://podminky.urs.cz/item/CS_URS_2023_02/013203000</t>
  </si>
  <si>
    <t>"dokumentace provizorního dopravního zařízení, včetně projednání a stanovení"</t>
  </si>
  <si>
    <t>6</t>
  </si>
  <si>
    <t>013254000</t>
  </si>
  <si>
    <t>Dokumentace skutečného provedení stavby</t>
  </si>
  <si>
    <t>-1511682925</t>
  </si>
  <si>
    <t>Průzkumné, geodetické a projektové práce projektové práce dokumentace stavby (výkresová a textová) skutečného provedení stavby</t>
  </si>
  <si>
    <t>https://podminky.urs.cz/item/CS_URS_2023_02/013254000</t>
  </si>
  <si>
    <t>7</t>
  </si>
  <si>
    <t>0133030R1</t>
  </si>
  <si>
    <t>Náklady na zpracování a vedení plánu KZP</t>
  </si>
  <si>
    <t>-1118688363</t>
  </si>
  <si>
    <t>8</t>
  </si>
  <si>
    <t>0133030R2</t>
  </si>
  <si>
    <t>Monitoring průběhu výstavby</t>
  </si>
  <si>
    <t>-1233686380</t>
  </si>
  <si>
    <t>"fotografie nebo videozáznamy zakrývaných konstrukcí a jiných skutečností rozhodných např. pro vícepráce a méněpráce"</t>
  </si>
  <si>
    <t>9</t>
  </si>
  <si>
    <t>0133030R3</t>
  </si>
  <si>
    <t>Náklady na realizační (dílenskou) dokumentace</t>
  </si>
  <si>
    <t>-715000858</t>
  </si>
  <si>
    <t>"dílenská dokumentace bez rozlišení"</t>
  </si>
  <si>
    <t>10</t>
  </si>
  <si>
    <t>034203000</t>
  </si>
  <si>
    <t>Opatření na ochranu pozemků sousedních se staveništěm</t>
  </si>
  <si>
    <t>-70054897</t>
  </si>
  <si>
    <t>https://podminky.urs.cz/item/CS_URS_2023_02/034203000</t>
  </si>
  <si>
    <t>11</t>
  </si>
  <si>
    <t>043002000</t>
  </si>
  <si>
    <t>Zkoušky a ostatní měření</t>
  </si>
  <si>
    <t>-1313120162</t>
  </si>
  <si>
    <t>Hlavní tituly průvodních činností a nákladů inženýrská činnost zkoušky a ostatní měření</t>
  </si>
  <si>
    <t>https://podminky.urs.cz/item/CS_URS_2023_02/043002000</t>
  </si>
  <si>
    <t>"Soubor zkoušek hutnění"</t>
  </si>
  <si>
    <t>"Soubor předepsaných zkoušek elektro"</t>
  </si>
  <si>
    <t>"kontrola silniční pláně"</t>
  </si>
  <si>
    <t>"kontrola vhodnosti zeminy do zásypu"</t>
  </si>
  <si>
    <t>044002000</t>
  </si>
  <si>
    <t>Revize</t>
  </si>
  <si>
    <t>601381969</t>
  </si>
  <si>
    <t>Hlavní tituly průvodních činností a nákladů inženýrská činnost revize</t>
  </si>
  <si>
    <t>https://podminky.urs.cz/item/CS_URS_2023_02/044002000</t>
  </si>
  <si>
    <t>13</t>
  </si>
  <si>
    <t>049103000</t>
  </si>
  <si>
    <t>Náklady vzniklé v souvislosti s realizací stavby</t>
  </si>
  <si>
    <t>1517995887</t>
  </si>
  <si>
    <t>Inženýrská činnost inženýrská činnost ostatní náklady vzniklé v souvislosti s realizací stavby</t>
  </si>
  <si>
    <t>https://podminky.urs.cz/item/CS_URS_2023_02/049103000</t>
  </si>
  <si>
    <t>"náklady na nutné sondáže a dodatkové průzkumy"</t>
  </si>
  <si>
    <t>"vyřízení záborů, žádostí o uzavírky"</t>
  </si>
  <si>
    <t>"vyřízení stanovisek ke kolaudaci"</t>
  </si>
  <si>
    <t>"zpracování havarijního a odvodňovacího plánu"</t>
  </si>
  <si>
    <t xml:space="preserve">"jednání s úřady v zastoupení" </t>
  </si>
  <si>
    <t xml:space="preserve">"náklady na zábory komunikace" </t>
  </si>
  <si>
    <t>14</t>
  </si>
  <si>
    <t>049203000</t>
  </si>
  <si>
    <t>Náklady stanovené zvláštními předpisy</t>
  </si>
  <si>
    <t>-571221321</t>
  </si>
  <si>
    <t>Inženýrská činnost inženýrská činnost ostatní náklady stanovené zvláštními předpisy</t>
  </si>
  <si>
    <t>https://podminky.urs.cz/item/CS_URS_2023_02/049203000</t>
  </si>
  <si>
    <t xml:space="preserve">"dle dokladové části PD"      1,0</t>
  </si>
  <si>
    <t>15</t>
  </si>
  <si>
    <t>0510001R1</t>
  </si>
  <si>
    <t>Informační cedule 1500 x 1000 mm</t>
  </si>
  <si>
    <t>386943528</t>
  </si>
  <si>
    <t>16</t>
  </si>
  <si>
    <t>005211-R</t>
  </si>
  <si>
    <t>Bezpečnostní a hygienická opatření na staveništi</t>
  </si>
  <si>
    <t>612761453</t>
  </si>
  <si>
    <t>17</t>
  </si>
  <si>
    <t>0510001R2</t>
  </si>
  <si>
    <t>Provizorní a přechodná dopravní zařízení</t>
  </si>
  <si>
    <t>1951952110</t>
  </si>
  <si>
    <t>18</t>
  </si>
  <si>
    <t>061111-R1</t>
  </si>
  <si>
    <t>Harmonogram realizace stavby včetně aktualizace</t>
  </si>
  <si>
    <t>1685578975</t>
  </si>
  <si>
    <t>19</t>
  </si>
  <si>
    <t>061111-R3</t>
  </si>
  <si>
    <t>Poskytnutí součinnosti objednateli při uvedení stavby do předčasného užívání, zajištění vydání kolaudačního souhlasu s užíváním stavby, příp. kolaudačního rozhodnutí</t>
  </si>
  <si>
    <t>-1609820706</t>
  </si>
  <si>
    <t>20</t>
  </si>
  <si>
    <t>061111-R2</t>
  </si>
  <si>
    <t>Uvedení pozemků a všech povrchů dotčených stavbou do původního stavu, zapravení, úklidy</t>
  </si>
  <si>
    <t>71208028</t>
  </si>
  <si>
    <t>071002000</t>
  </si>
  <si>
    <t>Provoz investora, třetích osob</t>
  </si>
  <si>
    <t>-84103028</t>
  </si>
  <si>
    <t>https://podminky.urs.cz/item/CS_URS_2023_02/071002000</t>
  </si>
  <si>
    <t>P</t>
  </si>
  <si>
    <t>Poznámka k položce:_x000d_
provoz investora; provoz třetích osob pro vyvolané přeložky: NEJ, CETIN, EGD;_x000d_
pro souběžné stavby: EGD a CETIN; pro souběžné stavby města Tišnov;</t>
  </si>
  <si>
    <t>22</t>
  </si>
  <si>
    <t>071111-R1</t>
  </si>
  <si>
    <t>Zajištění publicity dle IROP</t>
  </si>
  <si>
    <t>1777471670</t>
  </si>
  <si>
    <t>Zajištění publicity dle IROP (dočasný bilnoard 210x220 cm, povinnost používat „logolink“ pro dokumenty a komunikační materiály pro širokou veřejnost)</t>
  </si>
  <si>
    <t>23</t>
  </si>
  <si>
    <t>071111-R2</t>
  </si>
  <si>
    <t>Bankovní záruky za splnění záručních podmínek</t>
  </si>
  <si>
    <t>497831133</t>
  </si>
  <si>
    <t>Poznámka k položce:_x000d_
Náklady zhotovitele spojené se zabezpečením a poskytnutím zajišťovacích bankovních záruk za splnění záručních podmínek, pokud je zadavatel požaduje v obchodních podmínkách.</t>
  </si>
  <si>
    <t>24</t>
  </si>
  <si>
    <t>071111-R9</t>
  </si>
  <si>
    <t>Bankovní záruky za realizaci díla</t>
  </si>
  <si>
    <t>-1671450320</t>
  </si>
  <si>
    <t>Poznámka k položce:_x000d_
Náklady zhotovitele spojené se zabezpečením a poskytnutím zajišťovacích bankovních záruk za realizaci díla.</t>
  </si>
  <si>
    <t>25</t>
  </si>
  <si>
    <t>071111-R10</t>
  </si>
  <si>
    <t>Náklady na zajištění pojištění dle OP</t>
  </si>
  <si>
    <t>1263281763</t>
  </si>
  <si>
    <t>26</t>
  </si>
  <si>
    <t>071111-R3</t>
  </si>
  <si>
    <t>Provedení komplexního vyzkoušení všech systémů a zařízení tvořících předmět plnění vč. stanovení podmínek, za kterých se bude komplexní vyzkoušení provádět, vyhodnocení komplexního vyzkoušení</t>
  </si>
  <si>
    <t>212259364</t>
  </si>
  <si>
    <t>27</t>
  </si>
  <si>
    <t>071111-R4</t>
  </si>
  <si>
    <t>Provedení zaškolení obsluhy budoucího provozovatele (dále jen "Provozovatel") u všech částí Stavby, které zaškolení obsluhy vyžadují</t>
  </si>
  <si>
    <t>-1202064836</t>
  </si>
  <si>
    <t>28</t>
  </si>
  <si>
    <t>071111-R5</t>
  </si>
  <si>
    <t>Vypracování manipulačních, servisních a provozních řádů pro bezvadné provozování Stavby, resp. jejich částí, návodů k obsluze, návodů na provoz a údržbu Stavby a dokumentaci údržby</t>
  </si>
  <si>
    <t>-1343136777</t>
  </si>
  <si>
    <t>29</t>
  </si>
  <si>
    <t>071111-R6</t>
  </si>
  <si>
    <t>Provádění zimní údržby na přístupových cestách a příjezdových komunikacích</t>
  </si>
  <si>
    <t>-1440502063</t>
  </si>
  <si>
    <t>30</t>
  </si>
  <si>
    <t>071111-R7</t>
  </si>
  <si>
    <t>Součinnost při provádění případného záchranného archeologického výzkumu</t>
  </si>
  <si>
    <t>-762233503</t>
  </si>
  <si>
    <t>"Fakturace ZAV bude probíhat dle skutečně provedených prací, na základě jednotkových cen obdobných položek v jiných částech položkového rozpočtu"</t>
  </si>
  <si>
    <t>31</t>
  </si>
  <si>
    <t>071111-R8</t>
  </si>
  <si>
    <t>Zabezpečení místa pro svoz komunálního a tříděného odpadu a dopravu nádob z přilehlých nemovitostí na místo svozu přístupné pro sběrné vozidlo</t>
  </si>
  <si>
    <t>-1084588391</t>
  </si>
  <si>
    <t>VRN1</t>
  </si>
  <si>
    <t>Průzkumné, geodetické a projektové práce</t>
  </si>
  <si>
    <t>32</t>
  </si>
  <si>
    <t>013274000</t>
  </si>
  <si>
    <t>Pasportizace objektů před započetím prací</t>
  </si>
  <si>
    <t>1543549401</t>
  </si>
  <si>
    <t>https://podminky.urs.cz/item/CS_URS_2023_02/013274000</t>
  </si>
  <si>
    <t>33</t>
  </si>
  <si>
    <t>013284000</t>
  </si>
  <si>
    <t>Pasportizace objektů po provedení prací</t>
  </si>
  <si>
    <t>-1210047738</t>
  </si>
  <si>
    <t>https://podminky.urs.cz/item/CS_URS_2023_02/013284000</t>
  </si>
  <si>
    <t>VRN3</t>
  </si>
  <si>
    <t>Zařízení staveniště</t>
  </si>
  <si>
    <t>34</t>
  </si>
  <si>
    <t>030001000</t>
  </si>
  <si>
    <t>-508681701</t>
  </si>
  <si>
    <t>https://podminky.urs.cz/item/CS_URS_2023_02/030001000</t>
  </si>
  <si>
    <t>35</t>
  </si>
  <si>
    <t>032403000</t>
  </si>
  <si>
    <t>Provizorní komunikace</t>
  </si>
  <si>
    <t>1414112788</t>
  </si>
  <si>
    <t>Zařízení staveniště vybavení staveniště provizorní komunikace</t>
  </si>
  <si>
    <t>https://podminky.urs.cz/item/CS_URS_2023_02/032403000</t>
  </si>
  <si>
    <t>"zajištění přístupů a příjezdů k sousedním nemovitostem"</t>
  </si>
  <si>
    <t xml:space="preserve">"lávky k nemovitostem"    </t>
  </si>
  <si>
    <t>36</t>
  </si>
  <si>
    <t>034103000</t>
  </si>
  <si>
    <t>Oplocení staveniště</t>
  </si>
  <si>
    <t>884089693</t>
  </si>
  <si>
    <t>https://podminky.urs.cz/item/CS_URS_2023_02/034103000</t>
  </si>
  <si>
    <t>VRN4</t>
  </si>
  <si>
    <t>Inženýrská činnost</t>
  </si>
  <si>
    <t>37</t>
  </si>
  <si>
    <t>045203000</t>
  </si>
  <si>
    <t>Kompletační činnost</t>
  </si>
  <si>
    <t>1600173707</t>
  </si>
  <si>
    <t>https://podminky.urs.cz/item/CS_URS_2023_02/045203000</t>
  </si>
  <si>
    <t>38</t>
  </si>
  <si>
    <t>045303000</t>
  </si>
  <si>
    <t>Koordinační činnost</t>
  </si>
  <si>
    <t>1711220584</t>
  </si>
  <si>
    <t>https://podminky.urs.cz/item/CS_URS_2023_02/045303000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</si>
</sst>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03000" TargetMode="External" /><Relationship Id="rId5" Type="http://schemas.openxmlformats.org/officeDocument/2006/relationships/hyperlink" Target="https://podminky.urs.cz/item/CS_URS_2023_02/013254000" TargetMode="External" /><Relationship Id="rId6" Type="http://schemas.openxmlformats.org/officeDocument/2006/relationships/hyperlink" Target="https://podminky.urs.cz/item/CS_URS_2023_02/034203000" TargetMode="External" /><Relationship Id="rId7" Type="http://schemas.openxmlformats.org/officeDocument/2006/relationships/hyperlink" Target="https://podminky.urs.cz/item/CS_URS_2023_02/043002000" TargetMode="External" /><Relationship Id="rId8" Type="http://schemas.openxmlformats.org/officeDocument/2006/relationships/hyperlink" Target="https://podminky.urs.cz/item/CS_URS_2023_02/044002000" TargetMode="External" /><Relationship Id="rId9" Type="http://schemas.openxmlformats.org/officeDocument/2006/relationships/hyperlink" Target="https://podminky.urs.cz/item/CS_URS_2023_02/049103000" TargetMode="External" /><Relationship Id="rId10" Type="http://schemas.openxmlformats.org/officeDocument/2006/relationships/hyperlink" Target="https://podminky.urs.cz/item/CS_URS_2023_02/049203000" TargetMode="External" /><Relationship Id="rId11" Type="http://schemas.openxmlformats.org/officeDocument/2006/relationships/hyperlink" Target="https://podminky.urs.cz/item/CS_URS_2023_02/071002000" TargetMode="External" /><Relationship Id="rId12" Type="http://schemas.openxmlformats.org/officeDocument/2006/relationships/hyperlink" Target="https://podminky.urs.cz/item/CS_URS_2023_02/013274000" TargetMode="External" /><Relationship Id="rId13" Type="http://schemas.openxmlformats.org/officeDocument/2006/relationships/hyperlink" Target="https://podminky.urs.cz/item/CS_URS_2023_02/013284000" TargetMode="External" /><Relationship Id="rId14" Type="http://schemas.openxmlformats.org/officeDocument/2006/relationships/hyperlink" Target="https://podminky.urs.cz/item/CS_URS_2023_02/030001000" TargetMode="External" /><Relationship Id="rId15" Type="http://schemas.openxmlformats.org/officeDocument/2006/relationships/hyperlink" Target="https://podminky.urs.cz/item/CS_URS_2023_02/032403000" TargetMode="External" /><Relationship Id="rId16" Type="http://schemas.openxmlformats.org/officeDocument/2006/relationships/hyperlink" Target="https://podminky.urs.cz/item/CS_URS_2023_02/034103000" TargetMode="External" /><Relationship Id="rId17" Type="http://schemas.openxmlformats.org/officeDocument/2006/relationships/hyperlink" Target="https://podminky.urs.cz/item/CS_URS_2023_02/045203000" TargetMode="External" /><Relationship Id="rId18" Type="http://schemas.openxmlformats.org/officeDocument/2006/relationships/hyperlink" Target="https://podminky.urs.cz/item/CS_URS_2023_02/045303000" TargetMode="External" /><Relationship Id="rId19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T202306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Revitalizace náměstí Míru v Tišnově, etapa 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Tišnov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Tišnov, náměstí Míru 111, 666 01 Tišnov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Petr Velička autorizovaný architekt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Čiklová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'Č4 - ČÁST 4 Revitalizace 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'Č4 - ČÁST 4 Revitalizace ...'!P121</f>
        <v>0</v>
      </c>
      <c r="AV95" s="127">
        <f>'Č4 - ČÁST 4 Revitalizace ...'!J33</f>
        <v>0</v>
      </c>
      <c r="AW95" s="127">
        <f>'Č4 - ČÁST 4 Revitalizace ...'!J34</f>
        <v>0</v>
      </c>
      <c r="AX95" s="127">
        <f>'Č4 - ČÁST 4 Revitalizace ...'!J35</f>
        <v>0</v>
      </c>
      <c r="AY95" s="127">
        <f>'Č4 - ČÁST 4 Revitalizace ...'!J36</f>
        <v>0</v>
      </c>
      <c r="AZ95" s="127">
        <f>'Č4 - ČÁST 4 Revitalizace ...'!F33</f>
        <v>0</v>
      </c>
      <c r="BA95" s="127">
        <f>'Č4 - ČÁST 4 Revitalizace ...'!F34</f>
        <v>0</v>
      </c>
      <c r="BB95" s="127">
        <f>'Č4 - ČÁST 4 Revitalizace ...'!F35</f>
        <v>0</v>
      </c>
      <c r="BC95" s="127">
        <f>'Č4 - ČÁST 4 Revitalizace ...'!F36</f>
        <v>0</v>
      </c>
      <c r="BD95" s="129">
        <f>'Č4 - ČÁST 4 Revitalizace 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8SxRI0l/3yq9BsOwZnFS3l8q87nD03fT7//sWIOepUbE1WyFdB/9bbT8HOEetk1G0PZb70d8MDR6Ra+mBs5z8w==" hashValue="C6OaIfNvgSh+rEB8pRo10qmUvXZsedZXrqc/3ZK6Ave1yXU68qhogsL5IdfuSXcJt+wvXq94szBIijX8Ksl5Z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Č4 - ČÁST 4 Revitaliz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87</v>
      </c>
    </row>
    <row r="4" s="1" customFormat="1" ht="24.96" customHeight="1">
      <c r="B4" s="19"/>
      <c r="D4" s="133" t="s">
        <v>88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Revitalizace náměstí Míru v Tišnově, etapa 1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37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2. 5. 2024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31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32</v>
      </c>
      <c r="F21" s="37"/>
      <c r="G21" s="37"/>
      <c r="H21" s="37"/>
      <c r="I21" s="135" t="s">
        <v>27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34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35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37</v>
      </c>
      <c r="E30" s="37"/>
      <c r="F30" s="37"/>
      <c r="G30" s="37"/>
      <c r="H30" s="37"/>
      <c r="I30" s="37"/>
      <c r="J30" s="146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39</v>
      </c>
      <c r="G32" s="37"/>
      <c r="H32" s="37"/>
      <c r="I32" s="147" t="s">
        <v>38</v>
      </c>
      <c r="J32" s="14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41</v>
      </c>
      <c r="E33" s="135" t="s">
        <v>42</v>
      </c>
      <c r="F33" s="149">
        <f>ROUND((SUM(BE121:BE257)),  2)</f>
        <v>0</v>
      </c>
      <c r="G33" s="37"/>
      <c r="H33" s="37"/>
      <c r="I33" s="150">
        <v>0.20999999999999999</v>
      </c>
      <c r="J33" s="149">
        <f>ROUND(((SUM(BE121:BE257))*I33),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43</v>
      </c>
      <c r="F34" s="149">
        <f>ROUND((SUM(BF121:BF257)),  2)</f>
        <v>0</v>
      </c>
      <c r="G34" s="37"/>
      <c r="H34" s="37"/>
      <c r="I34" s="150">
        <v>0.12</v>
      </c>
      <c r="J34" s="149">
        <f>ROUND(((SUM(BF121:BF257))*I34),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44</v>
      </c>
      <c r="F35" s="149">
        <f>ROUND((SUM(BG121:BG257)),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45</v>
      </c>
      <c r="F36" s="149">
        <f>ROUND((SUM(BH121:BH257)),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46</v>
      </c>
      <c r="F37" s="149">
        <f>ROUND((SUM(BI121:BI257)),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52</v>
      </c>
      <c r="E61" s="161"/>
      <c r="F61" s="162" t="s">
        <v>53</v>
      </c>
      <c r="G61" s="160" t="s">
        <v>52</v>
      </c>
      <c r="H61" s="161"/>
      <c r="I61" s="161"/>
      <c r="J61" s="163" t="s">
        <v>53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54</v>
      </c>
      <c r="E65" s="164"/>
      <c r="F65" s="164"/>
      <c r="G65" s="158" t="s">
        <v>55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52</v>
      </c>
      <c r="E76" s="161"/>
      <c r="F76" s="162" t="s">
        <v>53</v>
      </c>
      <c r="G76" s="160" t="s">
        <v>52</v>
      </c>
      <c r="H76" s="161"/>
      <c r="I76" s="161"/>
      <c r="J76" s="163" t="s">
        <v>53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Revitalizace náměstí Míru v Tišnově, etapa 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Č4 - ČÁST 4 Revitalizace náměstí Míru v Tišnově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Tišnov</v>
      </c>
      <c r="G89" s="39"/>
      <c r="H89" s="39"/>
      <c r="I89" s="31" t="s">
        <v>22</v>
      </c>
      <c r="J89" s="78" t="str">
        <f>IF(J12="","",J12)</f>
        <v>2. 5. 2024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Město Tišnov, náměstí Míru 111, 666 01 Tišnov</v>
      </c>
      <c r="G91" s="39"/>
      <c r="H91" s="39"/>
      <c r="I91" s="31" t="s">
        <v>30</v>
      </c>
      <c r="J91" s="35" t="str">
        <f>E21</f>
        <v>Ing. Petr Velička autorizovaný architekt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Čiklová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92</v>
      </c>
      <c r="D94" s="171"/>
      <c r="E94" s="171"/>
      <c r="F94" s="171"/>
      <c r="G94" s="171"/>
      <c r="H94" s="171"/>
      <c r="I94" s="171"/>
      <c r="J94" s="172" t="s">
        <v>93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94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4"/>
      <c r="C97" s="175"/>
      <c r="D97" s="176" t="s">
        <v>96</v>
      </c>
      <c r="E97" s="177"/>
      <c r="F97" s="177"/>
      <c r="G97" s="177"/>
      <c r="H97" s="177"/>
      <c r="I97" s="177"/>
      <c r="J97" s="178">
        <f>J122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97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98</v>
      </c>
      <c r="E99" s="183"/>
      <c r="F99" s="183"/>
      <c r="G99" s="183"/>
      <c r="H99" s="183"/>
      <c r="I99" s="183"/>
      <c r="J99" s="184">
        <f>J231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99</v>
      </c>
      <c r="E100" s="183"/>
      <c r="F100" s="183"/>
      <c r="G100" s="183"/>
      <c r="H100" s="183"/>
      <c r="I100" s="183"/>
      <c r="J100" s="184">
        <f>J238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100</v>
      </c>
      <c r="E101" s="183"/>
      <c r="F101" s="183"/>
      <c r="G101" s="183"/>
      <c r="H101" s="183"/>
      <c r="I101" s="183"/>
      <c r="J101" s="184">
        <f>J251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69" t="str">
        <f>E7</f>
        <v>Revitalizace náměstí Míru v Tišnově, etapa 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30" customHeight="1">
      <c r="A113" s="37"/>
      <c r="B113" s="38"/>
      <c r="C113" s="39"/>
      <c r="D113" s="39"/>
      <c r="E113" s="75" t="str">
        <f>E9</f>
        <v>Č4 - ČÁST 4 Revitalizace náměstí Míru v Tišnově - Vedlejší a ostatní náklady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>Tišnov</v>
      </c>
      <c r="G115" s="39"/>
      <c r="H115" s="39"/>
      <c r="I115" s="31" t="s">
        <v>22</v>
      </c>
      <c r="J115" s="78" t="str">
        <f>IF(J12="","",J12)</f>
        <v>2. 5. 2024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5.65" customHeight="1">
      <c r="A117" s="37"/>
      <c r="B117" s="38"/>
      <c r="C117" s="31" t="s">
        <v>24</v>
      </c>
      <c r="D117" s="39"/>
      <c r="E117" s="39"/>
      <c r="F117" s="26" t="str">
        <f>E15</f>
        <v>Město Tišnov, náměstí Míru 111, 666 01 Tišnov</v>
      </c>
      <c r="G117" s="39"/>
      <c r="H117" s="39"/>
      <c r="I117" s="31" t="s">
        <v>30</v>
      </c>
      <c r="J117" s="35" t="str">
        <f>E21</f>
        <v>Ing. Petr Velička autorizovaný architekt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9"/>
      <c r="E118" s="39"/>
      <c r="F118" s="26" t="str">
        <f>IF(E18="","",E18)</f>
        <v>Vyplň údaj</v>
      </c>
      <c r="G118" s="39"/>
      <c r="H118" s="39"/>
      <c r="I118" s="31" t="s">
        <v>34</v>
      </c>
      <c r="J118" s="35" t="str">
        <f>E24</f>
        <v>Čiklová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86"/>
      <c r="B120" s="187"/>
      <c r="C120" s="188" t="s">
        <v>102</v>
      </c>
      <c r="D120" s="189" t="s">
        <v>62</v>
      </c>
      <c r="E120" s="189" t="s">
        <v>58</v>
      </c>
      <c r="F120" s="189" t="s">
        <v>59</v>
      </c>
      <c r="G120" s="189" t="s">
        <v>103</v>
      </c>
      <c r="H120" s="189" t="s">
        <v>104</v>
      </c>
      <c r="I120" s="189" t="s">
        <v>105</v>
      </c>
      <c r="J120" s="189" t="s">
        <v>93</v>
      </c>
      <c r="K120" s="190" t="s">
        <v>106</v>
      </c>
      <c r="L120" s="191"/>
      <c r="M120" s="99" t="s">
        <v>1</v>
      </c>
      <c r="N120" s="100" t="s">
        <v>41</v>
      </c>
      <c r="O120" s="100" t="s">
        <v>107</v>
      </c>
      <c r="P120" s="100" t="s">
        <v>108</v>
      </c>
      <c r="Q120" s="100" t="s">
        <v>109</v>
      </c>
      <c r="R120" s="100" t="s">
        <v>110</v>
      </c>
      <c r="S120" s="100" t="s">
        <v>111</v>
      </c>
      <c r="T120" s="101" t="s">
        <v>112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7"/>
      <c r="B121" s="38"/>
      <c r="C121" s="106" t="s">
        <v>113</v>
      </c>
      <c r="D121" s="39"/>
      <c r="E121" s="39"/>
      <c r="F121" s="39"/>
      <c r="G121" s="39"/>
      <c r="H121" s="39"/>
      <c r="I121" s="39"/>
      <c r="J121" s="192">
        <f>BK121</f>
        <v>0</v>
      </c>
      <c r="K121" s="39"/>
      <c r="L121" s="43"/>
      <c r="M121" s="102"/>
      <c r="N121" s="193"/>
      <c r="O121" s="103"/>
      <c r="P121" s="194">
        <f>P122</f>
        <v>0</v>
      </c>
      <c r="Q121" s="103"/>
      <c r="R121" s="194">
        <f>R122</f>
        <v>0</v>
      </c>
      <c r="S121" s="103"/>
      <c r="T121" s="195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76</v>
      </c>
      <c r="AU121" s="16" t="s">
        <v>95</v>
      </c>
      <c r="BK121" s="196">
        <f>BK122</f>
        <v>0</v>
      </c>
    </row>
    <row r="122" s="12" customFormat="1" ht="25.92" customHeight="1">
      <c r="A122" s="12"/>
      <c r="B122" s="197"/>
      <c r="C122" s="198"/>
      <c r="D122" s="199" t="s">
        <v>76</v>
      </c>
      <c r="E122" s="200" t="s">
        <v>114</v>
      </c>
      <c r="F122" s="200" t="s">
        <v>115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P123+P231+P238+P251</f>
        <v>0</v>
      </c>
      <c r="Q122" s="205"/>
      <c r="R122" s="206">
        <f>R123+R231+R238+R251</f>
        <v>0</v>
      </c>
      <c r="S122" s="205"/>
      <c r="T122" s="207">
        <f>T123+T231+T238+T251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116</v>
      </c>
      <c r="AT122" s="209" t="s">
        <v>76</v>
      </c>
      <c r="AU122" s="209" t="s">
        <v>77</v>
      </c>
      <c r="AY122" s="208" t="s">
        <v>117</v>
      </c>
      <c r="BK122" s="210">
        <f>BK123+BK231+BK238+BK251</f>
        <v>0</v>
      </c>
    </row>
    <row r="123" s="12" customFormat="1" ht="22.8" customHeight="1">
      <c r="A123" s="12"/>
      <c r="B123" s="197"/>
      <c r="C123" s="198"/>
      <c r="D123" s="199" t="s">
        <v>76</v>
      </c>
      <c r="E123" s="211" t="s">
        <v>77</v>
      </c>
      <c r="F123" s="211" t="s">
        <v>115</v>
      </c>
      <c r="G123" s="198"/>
      <c r="H123" s="198"/>
      <c r="I123" s="201"/>
      <c r="J123" s="212">
        <f>BK123</f>
        <v>0</v>
      </c>
      <c r="K123" s="198"/>
      <c r="L123" s="203"/>
      <c r="M123" s="204"/>
      <c r="N123" s="205"/>
      <c r="O123" s="205"/>
      <c r="P123" s="206">
        <f>SUM(P124:P230)</f>
        <v>0</v>
      </c>
      <c r="Q123" s="205"/>
      <c r="R123" s="206">
        <f>SUM(R124:R230)</f>
        <v>0</v>
      </c>
      <c r="S123" s="205"/>
      <c r="T123" s="207">
        <f>SUM(T124:T230)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116</v>
      </c>
      <c r="AT123" s="209" t="s">
        <v>76</v>
      </c>
      <c r="AU123" s="209" t="s">
        <v>85</v>
      </c>
      <c r="AY123" s="208" t="s">
        <v>117</v>
      </c>
      <c r="BK123" s="210">
        <f>SUM(BK124:BK230)</f>
        <v>0</v>
      </c>
    </row>
    <row r="124" s="2" customFormat="1" ht="16.5" customHeight="1">
      <c r="A124" s="37"/>
      <c r="B124" s="38"/>
      <c r="C124" s="213" t="s">
        <v>85</v>
      </c>
      <c r="D124" s="213" t="s">
        <v>118</v>
      </c>
      <c r="E124" s="214" t="s">
        <v>119</v>
      </c>
      <c r="F124" s="215" t="s">
        <v>120</v>
      </c>
      <c r="G124" s="216" t="s">
        <v>121</v>
      </c>
      <c r="H124" s="217">
        <v>1</v>
      </c>
      <c r="I124" s="218"/>
      <c r="J124" s="219">
        <f>ROUND(I124*H124,2)</f>
        <v>0</v>
      </c>
      <c r="K124" s="215" t="s">
        <v>122</v>
      </c>
      <c r="L124" s="43"/>
      <c r="M124" s="220" t="s">
        <v>1</v>
      </c>
      <c r="N124" s="221" t="s">
        <v>42</v>
      </c>
      <c r="O124" s="90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4" t="s">
        <v>123</v>
      </c>
      <c r="AT124" s="224" t="s">
        <v>118</v>
      </c>
      <c r="AU124" s="224" t="s">
        <v>87</v>
      </c>
      <c r="AY124" s="16" t="s">
        <v>117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6" t="s">
        <v>85</v>
      </c>
      <c r="BK124" s="225">
        <f>ROUND(I124*H124,2)</f>
        <v>0</v>
      </c>
      <c r="BL124" s="16" t="s">
        <v>123</v>
      </c>
      <c r="BM124" s="224" t="s">
        <v>124</v>
      </c>
    </row>
    <row r="125" s="2" customFormat="1">
      <c r="A125" s="37"/>
      <c r="B125" s="38"/>
      <c r="C125" s="39"/>
      <c r="D125" s="226" t="s">
        <v>125</v>
      </c>
      <c r="E125" s="39"/>
      <c r="F125" s="227" t="s">
        <v>126</v>
      </c>
      <c r="G125" s="39"/>
      <c r="H125" s="39"/>
      <c r="I125" s="228"/>
      <c r="J125" s="39"/>
      <c r="K125" s="39"/>
      <c r="L125" s="43"/>
      <c r="M125" s="229"/>
      <c r="N125" s="230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125</v>
      </c>
      <c r="AU125" s="16" t="s">
        <v>87</v>
      </c>
    </row>
    <row r="126" s="2" customFormat="1">
      <c r="A126" s="37"/>
      <c r="B126" s="38"/>
      <c r="C126" s="39"/>
      <c r="D126" s="231" t="s">
        <v>127</v>
      </c>
      <c r="E126" s="39"/>
      <c r="F126" s="232" t="s">
        <v>128</v>
      </c>
      <c r="G126" s="39"/>
      <c r="H126" s="39"/>
      <c r="I126" s="228"/>
      <c r="J126" s="39"/>
      <c r="K126" s="39"/>
      <c r="L126" s="43"/>
      <c r="M126" s="229"/>
      <c r="N126" s="230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127</v>
      </c>
      <c r="AU126" s="16" t="s">
        <v>87</v>
      </c>
    </row>
    <row r="127" s="13" customFormat="1">
      <c r="A127" s="13"/>
      <c r="B127" s="233"/>
      <c r="C127" s="234"/>
      <c r="D127" s="226" t="s">
        <v>129</v>
      </c>
      <c r="E127" s="235" t="s">
        <v>1</v>
      </c>
      <c r="F127" s="236" t="s">
        <v>130</v>
      </c>
      <c r="G127" s="234"/>
      <c r="H127" s="235" t="s">
        <v>1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129</v>
      </c>
      <c r="AU127" s="242" t="s">
        <v>87</v>
      </c>
      <c r="AV127" s="13" t="s">
        <v>85</v>
      </c>
      <c r="AW127" s="13" t="s">
        <v>33</v>
      </c>
      <c r="AX127" s="13" t="s">
        <v>77</v>
      </c>
      <c r="AY127" s="242" t="s">
        <v>117</v>
      </c>
    </row>
    <row r="128" s="13" customFormat="1">
      <c r="A128" s="13"/>
      <c r="B128" s="233"/>
      <c r="C128" s="234"/>
      <c r="D128" s="226" t="s">
        <v>129</v>
      </c>
      <c r="E128" s="235" t="s">
        <v>1</v>
      </c>
      <c r="F128" s="236" t="s">
        <v>131</v>
      </c>
      <c r="G128" s="234"/>
      <c r="H128" s="235" t="s">
        <v>1</v>
      </c>
      <c r="I128" s="237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129</v>
      </c>
      <c r="AU128" s="242" t="s">
        <v>87</v>
      </c>
      <c r="AV128" s="13" t="s">
        <v>85</v>
      </c>
      <c r="AW128" s="13" t="s">
        <v>33</v>
      </c>
      <c r="AX128" s="13" t="s">
        <v>77</v>
      </c>
      <c r="AY128" s="242" t="s">
        <v>117</v>
      </c>
    </row>
    <row r="129" s="14" customFormat="1">
      <c r="A129" s="14"/>
      <c r="B129" s="243"/>
      <c r="C129" s="244"/>
      <c r="D129" s="226" t="s">
        <v>129</v>
      </c>
      <c r="E129" s="245" t="s">
        <v>1</v>
      </c>
      <c r="F129" s="246" t="s">
        <v>132</v>
      </c>
      <c r="G129" s="244"/>
      <c r="H129" s="247">
        <v>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129</v>
      </c>
      <c r="AU129" s="253" t="s">
        <v>87</v>
      </c>
      <c r="AV129" s="14" t="s">
        <v>87</v>
      </c>
      <c r="AW129" s="14" t="s">
        <v>33</v>
      </c>
      <c r="AX129" s="14" t="s">
        <v>85</v>
      </c>
      <c r="AY129" s="253" t="s">
        <v>117</v>
      </c>
    </row>
    <row r="130" s="2" customFormat="1" ht="16.5" customHeight="1">
      <c r="A130" s="37"/>
      <c r="B130" s="38"/>
      <c r="C130" s="213" t="s">
        <v>87</v>
      </c>
      <c r="D130" s="213" t="s">
        <v>118</v>
      </c>
      <c r="E130" s="214" t="s">
        <v>133</v>
      </c>
      <c r="F130" s="215" t="s">
        <v>134</v>
      </c>
      <c r="G130" s="216" t="s">
        <v>121</v>
      </c>
      <c r="H130" s="217">
        <v>1</v>
      </c>
      <c r="I130" s="218"/>
      <c r="J130" s="219">
        <f>ROUND(I130*H130,2)</f>
        <v>0</v>
      </c>
      <c r="K130" s="215" t="s">
        <v>122</v>
      </c>
      <c r="L130" s="43"/>
      <c r="M130" s="220" t="s">
        <v>1</v>
      </c>
      <c r="N130" s="221" t="s">
        <v>42</v>
      </c>
      <c r="O130" s="90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4" t="s">
        <v>123</v>
      </c>
      <c r="AT130" s="224" t="s">
        <v>118</v>
      </c>
      <c r="AU130" s="224" t="s">
        <v>87</v>
      </c>
      <c r="AY130" s="16" t="s">
        <v>117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6" t="s">
        <v>85</v>
      </c>
      <c r="BK130" s="225">
        <f>ROUND(I130*H130,2)</f>
        <v>0</v>
      </c>
      <c r="BL130" s="16" t="s">
        <v>123</v>
      </c>
      <c r="BM130" s="224" t="s">
        <v>135</v>
      </c>
    </row>
    <row r="131" s="2" customFormat="1">
      <c r="A131" s="37"/>
      <c r="B131" s="38"/>
      <c r="C131" s="39"/>
      <c r="D131" s="226" t="s">
        <v>125</v>
      </c>
      <c r="E131" s="39"/>
      <c r="F131" s="227" t="s">
        <v>136</v>
      </c>
      <c r="G131" s="39"/>
      <c r="H131" s="39"/>
      <c r="I131" s="228"/>
      <c r="J131" s="39"/>
      <c r="K131" s="39"/>
      <c r="L131" s="43"/>
      <c r="M131" s="229"/>
      <c r="N131" s="230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125</v>
      </c>
      <c r="AU131" s="16" t="s">
        <v>87</v>
      </c>
    </row>
    <row r="132" s="2" customFormat="1">
      <c r="A132" s="37"/>
      <c r="B132" s="38"/>
      <c r="C132" s="39"/>
      <c r="D132" s="231" t="s">
        <v>127</v>
      </c>
      <c r="E132" s="39"/>
      <c r="F132" s="232" t="s">
        <v>137</v>
      </c>
      <c r="G132" s="39"/>
      <c r="H132" s="39"/>
      <c r="I132" s="228"/>
      <c r="J132" s="39"/>
      <c r="K132" s="39"/>
      <c r="L132" s="43"/>
      <c r="M132" s="229"/>
      <c r="N132" s="230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127</v>
      </c>
      <c r="AU132" s="16" t="s">
        <v>87</v>
      </c>
    </row>
    <row r="133" s="14" customFormat="1">
      <c r="A133" s="14"/>
      <c r="B133" s="243"/>
      <c r="C133" s="244"/>
      <c r="D133" s="226" t="s">
        <v>129</v>
      </c>
      <c r="E133" s="245" t="s">
        <v>1</v>
      </c>
      <c r="F133" s="246" t="s">
        <v>138</v>
      </c>
      <c r="G133" s="244"/>
      <c r="H133" s="247">
        <v>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129</v>
      </c>
      <c r="AU133" s="253" t="s">
        <v>87</v>
      </c>
      <c r="AV133" s="14" t="s">
        <v>87</v>
      </c>
      <c r="AW133" s="14" t="s">
        <v>33</v>
      </c>
      <c r="AX133" s="14" t="s">
        <v>85</v>
      </c>
      <c r="AY133" s="253" t="s">
        <v>117</v>
      </c>
    </row>
    <row r="134" s="2" customFormat="1" ht="16.5" customHeight="1">
      <c r="A134" s="37"/>
      <c r="B134" s="38"/>
      <c r="C134" s="213" t="s">
        <v>139</v>
      </c>
      <c r="D134" s="213" t="s">
        <v>118</v>
      </c>
      <c r="E134" s="214" t="s">
        <v>140</v>
      </c>
      <c r="F134" s="215" t="s">
        <v>141</v>
      </c>
      <c r="G134" s="216" t="s">
        <v>121</v>
      </c>
      <c r="H134" s="217">
        <v>1</v>
      </c>
      <c r="I134" s="218"/>
      <c r="J134" s="219">
        <f>ROUND(I134*H134,2)</f>
        <v>0</v>
      </c>
      <c r="K134" s="215" t="s">
        <v>122</v>
      </c>
      <c r="L134" s="43"/>
      <c r="M134" s="220" t="s">
        <v>1</v>
      </c>
      <c r="N134" s="221" t="s">
        <v>42</v>
      </c>
      <c r="O134" s="90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4" t="s">
        <v>123</v>
      </c>
      <c r="AT134" s="224" t="s">
        <v>118</v>
      </c>
      <c r="AU134" s="224" t="s">
        <v>87</v>
      </c>
      <c r="AY134" s="16" t="s">
        <v>117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6" t="s">
        <v>85</v>
      </c>
      <c r="BK134" s="225">
        <f>ROUND(I134*H134,2)</f>
        <v>0</v>
      </c>
      <c r="BL134" s="16" t="s">
        <v>123</v>
      </c>
      <c r="BM134" s="224" t="s">
        <v>142</v>
      </c>
    </row>
    <row r="135" s="2" customFormat="1">
      <c r="A135" s="37"/>
      <c r="B135" s="38"/>
      <c r="C135" s="39"/>
      <c r="D135" s="226" t="s">
        <v>125</v>
      </c>
      <c r="E135" s="39"/>
      <c r="F135" s="227" t="s">
        <v>143</v>
      </c>
      <c r="G135" s="39"/>
      <c r="H135" s="39"/>
      <c r="I135" s="228"/>
      <c r="J135" s="39"/>
      <c r="K135" s="39"/>
      <c r="L135" s="43"/>
      <c r="M135" s="229"/>
      <c r="N135" s="23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125</v>
      </c>
      <c r="AU135" s="16" t="s">
        <v>87</v>
      </c>
    </row>
    <row r="136" s="2" customFormat="1">
      <c r="A136" s="37"/>
      <c r="B136" s="38"/>
      <c r="C136" s="39"/>
      <c r="D136" s="231" t="s">
        <v>127</v>
      </c>
      <c r="E136" s="39"/>
      <c r="F136" s="232" t="s">
        <v>144</v>
      </c>
      <c r="G136" s="39"/>
      <c r="H136" s="39"/>
      <c r="I136" s="228"/>
      <c r="J136" s="39"/>
      <c r="K136" s="39"/>
      <c r="L136" s="43"/>
      <c r="M136" s="229"/>
      <c r="N136" s="23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127</v>
      </c>
      <c r="AU136" s="16" t="s">
        <v>87</v>
      </c>
    </row>
    <row r="137" s="14" customFormat="1">
      <c r="A137" s="14"/>
      <c r="B137" s="243"/>
      <c r="C137" s="244"/>
      <c r="D137" s="226" t="s">
        <v>129</v>
      </c>
      <c r="E137" s="245" t="s">
        <v>1</v>
      </c>
      <c r="F137" s="246" t="s">
        <v>145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129</v>
      </c>
      <c r="AU137" s="253" t="s">
        <v>87</v>
      </c>
      <c r="AV137" s="14" t="s">
        <v>87</v>
      </c>
      <c r="AW137" s="14" t="s">
        <v>33</v>
      </c>
      <c r="AX137" s="14" t="s">
        <v>85</v>
      </c>
      <c r="AY137" s="253" t="s">
        <v>117</v>
      </c>
    </row>
    <row r="138" s="2" customFormat="1" ht="16.5" customHeight="1">
      <c r="A138" s="37"/>
      <c r="B138" s="38"/>
      <c r="C138" s="213" t="s">
        <v>146</v>
      </c>
      <c r="D138" s="213" t="s">
        <v>118</v>
      </c>
      <c r="E138" s="214" t="s">
        <v>147</v>
      </c>
      <c r="F138" s="215" t="s">
        <v>148</v>
      </c>
      <c r="G138" s="216" t="s">
        <v>121</v>
      </c>
      <c r="H138" s="217">
        <v>1</v>
      </c>
      <c r="I138" s="218"/>
      <c r="J138" s="219">
        <f>ROUND(I138*H138,2)</f>
        <v>0</v>
      </c>
      <c r="K138" s="215" t="s">
        <v>1</v>
      </c>
      <c r="L138" s="43"/>
      <c r="M138" s="220" t="s">
        <v>1</v>
      </c>
      <c r="N138" s="221" t="s">
        <v>42</v>
      </c>
      <c r="O138" s="90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4" t="s">
        <v>123</v>
      </c>
      <c r="AT138" s="224" t="s">
        <v>118</v>
      </c>
      <c r="AU138" s="224" t="s">
        <v>87</v>
      </c>
      <c r="AY138" s="16" t="s">
        <v>117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6" t="s">
        <v>85</v>
      </c>
      <c r="BK138" s="225">
        <f>ROUND(I138*H138,2)</f>
        <v>0</v>
      </c>
      <c r="BL138" s="16" t="s">
        <v>123</v>
      </c>
      <c r="BM138" s="224" t="s">
        <v>149</v>
      </c>
    </row>
    <row r="139" s="2" customFormat="1">
      <c r="A139" s="37"/>
      <c r="B139" s="38"/>
      <c r="C139" s="39"/>
      <c r="D139" s="226" t="s">
        <v>125</v>
      </c>
      <c r="E139" s="39"/>
      <c r="F139" s="227" t="s">
        <v>148</v>
      </c>
      <c r="G139" s="39"/>
      <c r="H139" s="39"/>
      <c r="I139" s="228"/>
      <c r="J139" s="39"/>
      <c r="K139" s="39"/>
      <c r="L139" s="43"/>
      <c r="M139" s="229"/>
      <c r="N139" s="23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125</v>
      </c>
      <c r="AU139" s="16" t="s">
        <v>87</v>
      </c>
    </row>
    <row r="140" s="13" customFormat="1">
      <c r="A140" s="13"/>
      <c r="B140" s="233"/>
      <c r="C140" s="234"/>
      <c r="D140" s="226" t="s">
        <v>129</v>
      </c>
      <c r="E140" s="235" t="s">
        <v>1</v>
      </c>
      <c r="F140" s="236" t="s">
        <v>150</v>
      </c>
      <c r="G140" s="234"/>
      <c r="H140" s="235" t="s">
        <v>1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129</v>
      </c>
      <c r="AU140" s="242" t="s">
        <v>87</v>
      </c>
      <c r="AV140" s="13" t="s">
        <v>85</v>
      </c>
      <c r="AW140" s="13" t="s">
        <v>33</v>
      </c>
      <c r="AX140" s="13" t="s">
        <v>77</v>
      </c>
      <c r="AY140" s="242" t="s">
        <v>117</v>
      </c>
    </row>
    <row r="141" s="13" customFormat="1">
      <c r="A141" s="13"/>
      <c r="B141" s="233"/>
      <c r="C141" s="234"/>
      <c r="D141" s="226" t="s">
        <v>129</v>
      </c>
      <c r="E141" s="235" t="s">
        <v>1</v>
      </c>
      <c r="F141" s="236" t="s">
        <v>151</v>
      </c>
      <c r="G141" s="234"/>
      <c r="H141" s="235" t="s">
        <v>1</v>
      </c>
      <c r="I141" s="237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129</v>
      </c>
      <c r="AU141" s="242" t="s">
        <v>87</v>
      </c>
      <c r="AV141" s="13" t="s">
        <v>85</v>
      </c>
      <c r="AW141" s="13" t="s">
        <v>33</v>
      </c>
      <c r="AX141" s="13" t="s">
        <v>77</v>
      </c>
      <c r="AY141" s="242" t="s">
        <v>117</v>
      </c>
    </row>
    <row r="142" s="13" customFormat="1">
      <c r="A142" s="13"/>
      <c r="B142" s="233"/>
      <c r="C142" s="234"/>
      <c r="D142" s="226" t="s">
        <v>129</v>
      </c>
      <c r="E142" s="235" t="s">
        <v>1</v>
      </c>
      <c r="F142" s="236" t="s">
        <v>152</v>
      </c>
      <c r="G142" s="234"/>
      <c r="H142" s="235" t="s">
        <v>1</v>
      </c>
      <c r="I142" s="237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129</v>
      </c>
      <c r="AU142" s="242" t="s">
        <v>87</v>
      </c>
      <c r="AV142" s="13" t="s">
        <v>85</v>
      </c>
      <c r="AW142" s="13" t="s">
        <v>33</v>
      </c>
      <c r="AX142" s="13" t="s">
        <v>77</v>
      </c>
      <c r="AY142" s="242" t="s">
        <v>117</v>
      </c>
    </row>
    <row r="143" s="14" customFormat="1">
      <c r="A143" s="14"/>
      <c r="B143" s="243"/>
      <c r="C143" s="244"/>
      <c r="D143" s="226" t="s">
        <v>129</v>
      </c>
      <c r="E143" s="245" t="s">
        <v>1</v>
      </c>
      <c r="F143" s="246" t="s">
        <v>132</v>
      </c>
      <c r="G143" s="244"/>
      <c r="H143" s="247">
        <v>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129</v>
      </c>
      <c r="AU143" s="253" t="s">
        <v>87</v>
      </c>
      <c r="AV143" s="14" t="s">
        <v>87</v>
      </c>
      <c r="AW143" s="14" t="s">
        <v>33</v>
      </c>
      <c r="AX143" s="14" t="s">
        <v>85</v>
      </c>
      <c r="AY143" s="253" t="s">
        <v>117</v>
      </c>
    </row>
    <row r="144" s="2" customFormat="1" ht="16.5" customHeight="1">
      <c r="A144" s="37"/>
      <c r="B144" s="38"/>
      <c r="C144" s="213" t="s">
        <v>116</v>
      </c>
      <c r="D144" s="213" t="s">
        <v>118</v>
      </c>
      <c r="E144" s="214" t="s">
        <v>153</v>
      </c>
      <c r="F144" s="215" t="s">
        <v>154</v>
      </c>
      <c r="G144" s="216" t="s">
        <v>121</v>
      </c>
      <c r="H144" s="217">
        <v>1</v>
      </c>
      <c r="I144" s="218"/>
      <c r="J144" s="219">
        <f>ROUND(I144*H144,2)</f>
        <v>0</v>
      </c>
      <c r="K144" s="215" t="s">
        <v>122</v>
      </c>
      <c r="L144" s="43"/>
      <c r="M144" s="220" t="s">
        <v>1</v>
      </c>
      <c r="N144" s="221" t="s">
        <v>42</v>
      </c>
      <c r="O144" s="90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4" t="s">
        <v>123</v>
      </c>
      <c r="AT144" s="224" t="s">
        <v>118</v>
      </c>
      <c r="AU144" s="224" t="s">
        <v>87</v>
      </c>
      <c r="AY144" s="16" t="s">
        <v>117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6" t="s">
        <v>85</v>
      </c>
      <c r="BK144" s="225">
        <f>ROUND(I144*H144,2)</f>
        <v>0</v>
      </c>
      <c r="BL144" s="16" t="s">
        <v>123</v>
      </c>
      <c r="BM144" s="224" t="s">
        <v>155</v>
      </c>
    </row>
    <row r="145" s="2" customFormat="1">
      <c r="A145" s="37"/>
      <c r="B145" s="38"/>
      <c r="C145" s="39"/>
      <c r="D145" s="226" t="s">
        <v>125</v>
      </c>
      <c r="E145" s="39"/>
      <c r="F145" s="227" t="s">
        <v>156</v>
      </c>
      <c r="G145" s="39"/>
      <c r="H145" s="39"/>
      <c r="I145" s="228"/>
      <c r="J145" s="39"/>
      <c r="K145" s="39"/>
      <c r="L145" s="43"/>
      <c r="M145" s="229"/>
      <c r="N145" s="23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125</v>
      </c>
      <c r="AU145" s="16" t="s">
        <v>87</v>
      </c>
    </row>
    <row r="146" s="2" customFormat="1">
      <c r="A146" s="37"/>
      <c r="B146" s="38"/>
      <c r="C146" s="39"/>
      <c r="D146" s="231" t="s">
        <v>127</v>
      </c>
      <c r="E146" s="39"/>
      <c r="F146" s="232" t="s">
        <v>157</v>
      </c>
      <c r="G146" s="39"/>
      <c r="H146" s="39"/>
      <c r="I146" s="228"/>
      <c r="J146" s="39"/>
      <c r="K146" s="39"/>
      <c r="L146" s="43"/>
      <c r="M146" s="229"/>
      <c r="N146" s="23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127</v>
      </c>
      <c r="AU146" s="16" t="s">
        <v>87</v>
      </c>
    </row>
    <row r="147" s="13" customFormat="1">
      <c r="A147" s="13"/>
      <c r="B147" s="233"/>
      <c r="C147" s="234"/>
      <c r="D147" s="226" t="s">
        <v>129</v>
      </c>
      <c r="E147" s="235" t="s">
        <v>1</v>
      </c>
      <c r="F147" s="236" t="s">
        <v>158</v>
      </c>
      <c r="G147" s="234"/>
      <c r="H147" s="235" t="s">
        <v>1</v>
      </c>
      <c r="I147" s="237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129</v>
      </c>
      <c r="AU147" s="242" t="s">
        <v>87</v>
      </c>
      <c r="AV147" s="13" t="s">
        <v>85</v>
      </c>
      <c r="AW147" s="13" t="s">
        <v>33</v>
      </c>
      <c r="AX147" s="13" t="s">
        <v>77</v>
      </c>
      <c r="AY147" s="242" t="s">
        <v>117</v>
      </c>
    </row>
    <row r="148" s="14" customFormat="1">
      <c r="A148" s="14"/>
      <c r="B148" s="243"/>
      <c r="C148" s="244"/>
      <c r="D148" s="226" t="s">
        <v>129</v>
      </c>
      <c r="E148" s="245" t="s">
        <v>1</v>
      </c>
      <c r="F148" s="246" t="s">
        <v>132</v>
      </c>
      <c r="G148" s="244"/>
      <c r="H148" s="247">
        <v>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129</v>
      </c>
      <c r="AU148" s="253" t="s">
        <v>87</v>
      </c>
      <c r="AV148" s="14" t="s">
        <v>87</v>
      </c>
      <c r="AW148" s="14" t="s">
        <v>33</v>
      </c>
      <c r="AX148" s="14" t="s">
        <v>85</v>
      </c>
      <c r="AY148" s="253" t="s">
        <v>117</v>
      </c>
    </row>
    <row r="149" s="2" customFormat="1" ht="16.5" customHeight="1">
      <c r="A149" s="37"/>
      <c r="B149" s="38"/>
      <c r="C149" s="213" t="s">
        <v>159</v>
      </c>
      <c r="D149" s="213" t="s">
        <v>118</v>
      </c>
      <c r="E149" s="214" t="s">
        <v>160</v>
      </c>
      <c r="F149" s="215" t="s">
        <v>161</v>
      </c>
      <c r="G149" s="216" t="s">
        <v>121</v>
      </c>
      <c r="H149" s="217">
        <v>1</v>
      </c>
      <c r="I149" s="218"/>
      <c r="J149" s="219">
        <f>ROUND(I149*H149,2)</f>
        <v>0</v>
      </c>
      <c r="K149" s="215" t="s">
        <v>122</v>
      </c>
      <c r="L149" s="43"/>
      <c r="M149" s="220" t="s">
        <v>1</v>
      </c>
      <c r="N149" s="221" t="s">
        <v>42</v>
      </c>
      <c r="O149" s="90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4" t="s">
        <v>123</v>
      </c>
      <c r="AT149" s="224" t="s">
        <v>118</v>
      </c>
      <c r="AU149" s="224" t="s">
        <v>87</v>
      </c>
      <c r="AY149" s="16" t="s">
        <v>117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6" t="s">
        <v>85</v>
      </c>
      <c r="BK149" s="225">
        <f>ROUND(I149*H149,2)</f>
        <v>0</v>
      </c>
      <c r="BL149" s="16" t="s">
        <v>123</v>
      </c>
      <c r="BM149" s="224" t="s">
        <v>162</v>
      </c>
    </row>
    <row r="150" s="2" customFormat="1">
      <c r="A150" s="37"/>
      <c r="B150" s="38"/>
      <c r="C150" s="39"/>
      <c r="D150" s="226" t="s">
        <v>125</v>
      </c>
      <c r="E150" s="39"/>
      <c r="F150" s="227" t="s">
        <v>163</v>
      </c>
      <c r="G150" s="39"/>
      <c r="H150" s="39"/>
      <c r="I150" s="228"/>
      <c r="J150" s="39"/>
      <c r="K150" s="39"/>
      <c r="L150" s="43"/>
      <c r="M150" s="229"/>
      <c r="N150" s="23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125</v>
      </c>
      <c r="AU150" s="16" t="s">
        <v>87</v>
      </c>
    </row>
    <row r="151" s="2" customFormat="1">
      <c r="A151" s="37"/>
      <c r="B151" s="38"/>
      <c r="C151" s="39"/>
      <c r="D151" s="231" t="s">
        <v>127</v>
      </c>
      <c r="E151" s="39"/>
      <c r="F151" s="232" t="s">
        <v>164</v>
      </c>
      <c r="G151" s="39"/>
      <c r="H151" s="39"/>
      <c r="I151" s="228"/>
      <c r="J151" s="39"/>
      <c r="K151" s="39"/>
      <c r="L151" s="43"/>
      <c r="M151" s="229"/>
      <c r="N151" s="23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127</v>
      </c>
      <c r="AU151" s="16" t="s">
        <v>87</v>
      </c>
    </row>
    <row r="152" s="2" customFormat="1" ht="16.5" customHeight="1">
      <c r="A152" s="37"/>
      <c r="B152" s="38"/>
      <c r="C152" s="213" t="s">
        <v>165</v>
      </c>
      <c r="D152" s="213" t="s">
        <v>118</v>
      </c>
      <c r="E152" s="214" t="s">
        <v>166</v>
      </c>
      <c r="F152" s="215" t="s">
        <v>167</v>
      </c>
      <c r="G152" s="216" t="s">
        <v>121</v>
      </c>
      <c r="H152" s="217">
        <v>1</v>
      </c>
      <c r="I152" s="218"/>
      <c r="J152" s="219">
        <f>ROUND(I152*H152,2)</f>
        <v>0</v>
      </c>
      <c r="K152" s="215" t="s">
        <v>1</v>
      </c>
      <c r="L152" s="43"/>
      <c r="M152" s="220" t="s">
        <v>1</v>
      </c>
      <c r="N152" s="221" t="s">
        <v>42</v>
      </c>
      <c r="O152" s="90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4" t="s">
        <v>123</v>
      </c>
      <c r="AT152" s="224" t="s">
        <v>118</v>
      </c>
      <c r="AU152" s="224" t="s">
        <v>87</v>
      </c>
      <c r="AY152" s="16" t="s">
        <v>117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6" t="s">
        <v>85</v>
      </c>
      <c r="BK152" s="225">
        <f>ROUND(I152*H152,2)</f>
        <v>0</v>
      </c>
      <c r="BL152" s="16" t="s">
        <v>123</v>
      </c>
      <c r="BM152" s="224" t="s">
        <v>168</v>
      </c>
    </row>
    <row r="153" s="2" customFormat="1">
      <c r="A153" s="37"/>
      <c r="B153" s="38"/>
      <c r="C153" s="39"/>
      <c r="D153" s="226" t="s">
        <v>125</v>
      </c>
      <c r="E153" s="39"/>
      <c r="F153" s="227" t="s">
        <v>167</v>
      </c>
      <c r="G153" s="39"/>
      <c r="H153" s="39"/>
      <c r="I153" s="228"/>
      <c r="J153" s="39"/>
      <c r="K153" s="39"/>
      <c r="L153" s="43"/>
      <c r="M153" s="229"/>
      <c r="N153" s="23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125</v>
      </c>
      <c r="AU153" s="16" t="s">
        <v>87</v>
      </c>
    </row>
    <row r="154" s="2" customFormat="1" ht="16.5" customHeight="1">
      <c r="A154" s="37"/>
      <c r="B154" s="38"/>
      <c r="C154" s="213" t="s">
        <v>169</v>
      </c>
      <c r="D154" s="213" t="s">
        <v>118</v>
      </c>
      <c r="E154" s="214" t="s">
        <v>170</v>
      </c>
      <c r="F154" s="215" t="s">
        <v>171</v>
      </c>
      <c r="G154" s="216" t="s">
        <v>121</v>
      </c>
      <c r="H154" s="217">
        <v>1</v>
      </c>
      <c r="I154" s="218"/>
      <c r="J154" s="219">
        <f>ROUND(I154*H154,2)</f>
        <v>0</v>
      </c>
      <c r="K154" s="215" t="s">
        <v>1</v>
      </c>
      <c r="L154" s="43"/>
      <c r="M154" s="220" t="s">
        <v>1</v>
      </c>
      <c r="N154" s="221" t="s">
        <v>42</v>
      </c>
      <c r="O154" s="90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4" t="s">
        <v>123</v>
      </c>
      <c r="AT154" s="224" t="s">
        <v>118</v>
      </c>
      <c r="AU154" s="224" t="s">
        <v>87</v>
      </c>
      <c r="AY154" s="16" t="s">
        <v>117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6" t="s">
        <v>85</v>
      </c>
      <c r="BK154" s="225">
        <f>ROUND(I154*H154,2)</f>
        <v>0</v>
      </c>
      <c r="BL154" s="16" t="s">
        <v>123</v>
      </c>
      <c r="BM154" s="224" t="s">
        <v>172</v>
      </c>
    </row>
    <row r="155" s="2" customFormat="1">
      <c r="A155" s="37"/>
      <c r="B155" s="38"/>
      <c r="C155" s="39"/>
      <c r="D155" s="226" t="s">
        <v>125</v>
      </c>
      <c r="E155" s="39"/>
      <c r="F155" s="227" t="s">
        <v>171</v>
      </c>
      <c r="G155" s="39"/>
      <c r="H155" s="39"/>
      <c r="I155" s="228"/>
      <c r="J155" s="39"/>
      <c r="K155" s="39"/>
      <c r="L155" s="43"/>
      <c r="M155" s="229"/>
      <c r="N155" s="230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125</v>
      </c>
      <c r="AU155" s="16" t="s">
        <v>87</v>
      </c>
    </row>
    <row r="156" s="13" customFormat="1">
      <c r="A156" s="13"/>
      <c r="B156" s="233"/>
      <c r="C156" s="234"/>
      <c r="D156" s="226" t="s">
        <v>129</v>
      </c>
      <c r="E156" s="235" t="s">
        <v>1</v>
      </c>
      <c r="F156" s="236" t="s">
        <v>173</v>
      </c>
      <c r="G156" s="234"/>
      <c r="H156" s="235" t="s">
        <v>1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129</v>
      </c>
      <c r="AU156" s="242" t="s">
        <v>87</v>
      </c>
      <c r="AV156" s="13" t="s">
        <v>85</v>
      </c>
      <c r="AW156" s="13" t="s">
        <v>33</v>
      </c>
      <c r="AX156" s="13" t="s">
        <v>77</v>
      </c>
      <c r="AY156" s="242" t="s">
        <v>117</v>
      </c>
    </row>
    <row r="157" s="14" customFormat="1">
      <c r="A157" s="14"/>
      <c r="B157" s="243"/>
      <c r="C157" s="244"/>
      <c r="D157" s="226" t="s">
        <v>129</v>
      </c>
      <c r="E157" s="245" t="s">
        <v>1</v>
      </c>
      <c r="F157" s="246" t="s">
        <v>132</v>
      </c>
      <c r="G157" s="244"/>
      <c r="H157" s="247">
        <v>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129</v>
      </c>
      <c r="AU157" s="253" t="s">
        <v>87</v>
      </c>
      <c r="AV157" s="14" t="s">
        <v>87</v>
      </c>
      <c r="AW157" s="14" t="s">
        <v>33</v>
      </c>
      <c r="AX157" s="14" t="s">
        <v>85</v>
      </c>
      <c r="AY157" s="253" t="s">
        <v>117</v>
      </c>
    </row>
    <row r="158" s="2" customFormat="1" ht="16.5" customHeight="1">
      <c r="A158" s="37"/>
      <c r="B158" s="38"/>
      <c r="C158" s="213" t="s">
        <v>174</v>
      </c>
      <c r="D158" s="213" t="s">
        <v>118</v>
      </c>
      <c r="E158" s="214" t="s">
        <v>175</v>
      </c>
      <c r="F158" s="215" t="s">
        <v>176</v>
      </c>
      <c r="G158" s="216" t="s">
        <v>121</v>
      </c>
      <c r="H158" s="217">
        <v>1</v>
      </c>
      <c r="I158" s="218"/>
      <c r="J158" s="219">
        <f>ROUND(I158*H158,2)</f>
        <v>0</v>
      </c>
      <c r="K158" s="215" t="s">
        <v>1</v>
      </c>
      <c r="L158" s="43"/>
      <c r="M158" s="220" t="s">
        <v>1</v>
      </c>
      <c r="N158" s="221" t="s">
        <v>42</v>
      </c>
      <c r="O158" s="90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4" t="s">
        <v>123</v>
      </c>
      <c r="AT158" s="224" t="s">
        <v>118</v>
      </c>
      <c r="AU158" s="224" t="s">
        <v>87</v>
      </c>
      <c r="AY158" s="16" t="s">
        <v>117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6" t="s">
        <v>85</v>
      </c>
      <c r="BK158" s="225">
        <f>ROUND(I158*H158,2)</f>
        <v>0</v>
      </c>
      <c r="BL158" s="16" t="s">
        <v>123</v>
      </c>
      <c r="BM158" s="224" t="s">
        <v>177</v>
      </c>
    </row>
    <row r="159" s="2" customFormat="1">
      <c r="A159" s="37"/>
      <c r="B159" s="38"/>
      <c r="C159" s="39"/>
      <c r="D159" s="226" t="s">
        <v>125</v>
      </c>
      <c r="E159" s="39"/>
      <c r="F159" s="227" t="s">
        <v>176</v>
      </c>
      <c r="G159" s="39"/>
      <c r="H159" s="39"/>
      <c r="I159" s="228"/>
      <c r="J159" s="39"/>
      <c r="K159" s="39"/>
      <c r="L159" s="43"/>
      <c r="M159" s="229"/>
      <c r="N159" s="23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125</v>
      </c>
      <c r="AU159" s="16" t="s">
        <v>87</v>
      </c>
    </row>
    <row r="160" s="13" customFormat="1">
      <c r="A160" s="13"/>
      <c r="B160" s="233"/>
      <c r="C160" s="234"/>
      <c r="D160" s="226" t="s">
        <v>129</v>
      </c>
      <c r="E160" s="235" t="s">
        <v>1</v>
      </c>
      <c r="F160" s="236" t="s">
        <v>178</v>
      </c>
      <c r="G160" s="234"/>
      <c r="H160" s="235" t="s">
        <v>1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129</v>
      </c>
      <c r="AU160" s="242" t="s">
        <v>87</v>
      </c>
      <c r="AV160" s="13" t="s">
        <v>85</v>
      </c>
      <c r="AW160" s="13" t="s">
        <v>33</v>
      </c>
      <c r="AX160" s="13" t="s">
        <v>77</v>
      </c>
      <c r="AY160" s="242" t="s">
        <v>117</v>
      </c>
    </row>
    <row r="161" s="14" customFormat="1">
      <c r="A161" s="14"/>
      <c r="B161" s="243"/>
      <c r="C161" s="244"/>
      <c r="D161" s="226" t="s">
        <v>129</v>
      </c>
      <c r="E161" s="245" t="s">
        <v>1</v>
      </c>
      <c r="F161" s="246" t="s">
        <v>132</v>
      </c>
      <c r="G161" s="244"/>
      <c r="H161" s="247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129</v>
      </c>
      <c r="AU161" s="253" t="s">
        <v>87</v>
      </c>
      <c r="AV161" s="14" t="s">
        <v>87</v>
      </c>
      <c r="AW161" s="14" t="s">
        <v>33</v>
      </c>
      <c r="AX161" s="14" t="s">
        <v>85</v>
      </c>
      <c r="AY161" s="253" t="s">
        <v>117</v>
      </c>
    </row>
    <row r="162" s="2" customFormat="1" ht="24.15" customHeight="1">
      <c r="A162" s="37"/>
      <c r="B162" s="38"/>
      <c r="C162" s="213" t="s">
        <v>179</v>
      </c>
      <c r="D162" s="213" t="s">
        <v>118</v>
      </c>
      <c r="E162" s="214" t="s">
        <v>180</v>
      </c>
      <c r="F162" s="215" t="s">
        <v>181</v>
      </c>
      <c r="G162" s="216" t="s">
        <v>121</v>
      </c>
      <c r="H162" s="217">
        <v>1</v>
      </c>
      <c r="I162" s="218"/>
      <c r="J162" s="219">
        <f>ROUND(I162*H162,2)</f>
        <v>0</v>
      </c>
      <c r="K162" s="215" t="s">
        <v>122</v>
      </c>
      <c r="L162" s="43"/>
      <c r="M162" s="220" t="s">
        <v>1</v>
      </c>
      <c r="N162" s="221" t="s">
        <v>42</v>
      </c>
      <c r="O162" s="90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4" t="s">
        <v>123</v>
      </c>
      <c r="AT162" s="224" t="s">
        <v>118</v>
      </c>
      <c r="AU162" s="224" t="s">
        <v>87</v>
      </c>
      <c r="AY162" s="16" t="s">
        <v>117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6" t="s">
        <v>85</v>
      </c>
      <c r="BK162" s="225">
        <f>ROUND(I162*H162,2)</f>
        <v>0</v>
      </c>
      <c r="BL162" s="16" t="s">
        <v>123</v>
      </c>
      <c r="BM162" s="224" t="s">
        <v>182</v>
      </c>
    </row>
    <row r="163" s="2" customFormat="1">
      <c r="A163" s="37"/>
      <c r="B163" s="38"/>
      <c r="C163" s="39"/>
      <c r="D163" s="226" t="s">
        <v>125</v>
      </c>
      <c r="E163" s="39"/>
      <c r="F163" s="227" t="s">
        <v>181</v>
      </c>
      <c r="G163" s="39"/>
      <c r="H163" s="39"/>
      <c r="I163" s="228"/>
      <c r="J163" s="39"/>
      <c r="K163" s="39"/>
      <c r="L163" s="43"/>
      <c r="M163" s="229"/>
      <c r="N163" s="230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125</v>
      </c>
      <c r="AU163" s="16" t="s">
        <v>87</v>
      </c>
    </row>
    <row r="164" s="2" customFormat="1">
      <c r="A164" s="37"/>
      <c r="B164" s="38"/>
      <c r="C164" s="39"/>
      <c r="D164" s="231" t="s">
        <v>127</v>
      </c>
      <c r="E164" s="39"/>
      <c r="F164" s="232" t="s">
        <v>183</v>
      </c>
      <c r="G164" s="39"/>
      <c r="H164" s="39"/>
      <c r="I164" s="228"/>
      <c r="J164" s="39"/>
      <c r="K164" s="39"/>
      <c r="L164" s="43"/>
      <c r="M164" s="229"/>
      <c r="N164" s="23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127</v>
      </c>
      <c r="AU164" s="16" t="s">
        <v>87</v>
      </c>
    </row>
    <row r="165" s="14" customFormat="1">
      <c r="A165" s="14"/>
      <c r="B165" s="243"/>
      <c r="C165" s="244"/>
      <c r="D165" s="226" t="s">
        <v>129</v>
      </c>
      <c r="E165" s="245" t="s">
        <v>1</v>
      </c>
      <c r="F165" s="246" t="s">
        <v>132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129</v>
      </c>
      <c r="AU165" s="253" t="s">
        <v>87</v>
      </c>
      <c r="AV165" s="14" t="s">
        <v>87</v>
      </c>
      <c r="AW165" s="14" t="s">
        <v>33</v>
      </c>
      <c r="AX165" s="14" t="s">
        <v>85</v>
      </c>
      <c r="AY165" s="253" t="s">
        <v>117</v>
      </c>
    </row>
    <row r="166" s="2" customFormat="1" ht="16.5" customHeight="1">
      <c r="A166" s="37"/>
      <c r="B166" s="38"/>
      <c r="C166" s="213" t="s">
        <v>184</v>
      </c>
      <c r="D166" s="213" t="s">
        <v>118</v>
      </c>
      <c r="E166" s="214" t="s">
        <v>185</v>
      </c>
      <c r="F166" s="215" t="s">
        <v>186</v>
      </c>
      <c r="G166" s="216" t="s">
        <v>121</v>
      </c>
      <c r="H166" s="217">
        <v>1</v>
      </c>
      <c r="I166" s="218"/>
      <c r="J166" s="219">
        <f>ROUND(I166*H166,2)</f>
        <v>0</v>
      </c>
      <c r="K166" s="215" t="s">
        <v>122</v>
      </c>
      <c r="L166" s="43"/>
      <c r="M166" s="220" t="s">
        <v>1</v>
      </c>
      <c r="N166" s="221" t="s">
        <v>42</v>
      </c>
      <c r="O166" s="90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4" t="s">
        <v>123</v>
      </c>
      <c r="AT166" s="224" t="s">
        <v>118</v>
      </c>
      <c r="AU166" s="224" t="s">
        <v>87</v>
      </c>
      <c r="AY166" s="16" t="s">
        <v>117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6" t="s">
        <v>85</v>
      </c>
      <c r="BK166" s="225">
        <f>ROUND(I166*H166,2)</f>
        <v>0</v>
      </c>
      <c r="BL166" s="16" t="s">
        <v>123</v>
      </c>
      <c r="BM166" s="224" t="s">
        <v>187</v>
      </c>
    </row>
    <row r="167" s="2" customFormat="1">
      <c r="A167" s="37"/>
      <c r="B167" s="38"/>
      <c r="C167" s="39"/>
      <c r="D167" s="226" t="s">
        <v>125</v>
      </c>
      <c r="E167" s="39"/>
      <c r="F167" s="227" t="s">
        <v>188</v>
      </c>
      <c r="G167" s="39"/>
      <c r="H167" s="39"/>
      <c r="I167" s="228"/>
      <c r="J167" s="39"/>
      <c r="K167" s="39"/>
      <c r="L167" s="43"/>
      <c r="M167" s="229"/>
      <c r="N167" s="23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125</v>
      </c>
      <c r="AU167" s="16" t="s">
        <v>87</v>
      </c>
    </row>
    <row r="168" s="2" customFormat="1">
      <c r="A168" s="37"/>
      <c r="B168" s="38"/>
      <c r="C168" s="39"/>
      <c r="D168" s="231" t="s">
        <v>127</v>
      </c>
      <c r="E168" s="39"/>
      <c r="F168" s="232" t="s">
        <v>189</v>
      </c>
      <c r="G168" s="39"/>
      <c r="H168" s="39"/>
      <c r="I168" s="228"/>
      <c r="J168" s="39"/>
      <c r="K168" s="39"/>
      <c r="L168" s="43"/>
      <c r="M168" s="229"/>
      <c r="N168" s="23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127</v>
      </c>
      <c r="AU168" s="16" t="s">
        <v>87</v>
      </c>
    </row>
    <row r="169" s="13" customFormat="1">
      <c r="A169" s="13"/>
      <c r="B169" s="233"/>
      <c r="C169" s="234"/>
      <c r="D169" s="226" t="s">
        <v>129</v>
      </c>
      <c r="E169" s="235" t="s">
        <v>1</v>
      </c>
      <c r="F169" s="236" t="s">
        <v>190</v>
      </c>
      <c r="G169" s="234"/>
      <c r="H169" s="235" t="s">
        <v>1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129</v>
      </c>
      <c r="AU169" s="242" t="s">
        <v>87</v>
      </c>
      <c r="AV169" s="13" t="s">
        <v>85</v>
      </c>
      <c r="AW169" s="13" t="s">
        <v>33</v>
      </c>
      <c r="AX169" s="13" t="s">
        <v>77</v>
      </c>
      <c r="AY169" s="242" t="s">
        <v>117</v>
      </c>
    </row>
    <row r="170" s="13" customFormat="1">
      <c r="A170" s="13"/>
      <c r="B170" s="233"/>
      <c r="C170" s="234"/>
      <c r="D170" s="226" t="s">
        <v>129</v>
      </c>
      <c r="E170" s="235" t="s">
        <v>1</v>
      </c>
      <c r="F170" s="236" t="s">
        <v>191</v>
      </c>
      <c r="G170" s="234"/>
      <c r="H170" s="235" t="s">
        <v>1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129</v>
      </c>
      <c r="AU170" s="242" t="s">
        <v>87</v>
      </c>
      <c r="AV170" s="13" t="s">
        <v>85</v>
      </c>
      <c r="AW170" s="13" t="s">
        <v>33</v>
      </c>
      <c r="AX170" s="13" t="s">
        <v>77</v>
      </c>
      <c r="AY170" s="242" t="s">
        <v>117</v>
      </c>
    </row>
    <row r="171" s="13" customFormat="1">
      <c r="A171" s="13"/>
      <c r="B171" s="233"/>
      <c r="C171" s="234"/>
      <c r="D171" s="226" t="s">
        <v>129</v>
      </c>
      <c r="E171" s="235" t="s">
        <v>1</v>
      </c>
      <c r="F171" s="236" t="s">
        <v>192</v>
      </c>
      <c r="G171" s="234"/>
      <c r="H171" s="235" t="s">
        <v>1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129</v>
      </c>
      <c r="AU171" s="242" t="s">
        <v>87</v>
      </c>
      <c r="AV171" s="13" t="s">
        <v>85</v>
      </c>
      <c r="AW171" s="13" t="s">
        <v>33</v>
      </c>
      <c r="AX171" s="13" t="s">
        <v>77</v>
      </c>
      <c r="AY171" s="242" t="s">
        <v>117</v>
      </c>
    </row>
    <row r="172" s="13" customFormat="1">
      <c r="A172" s="13"/>
      <c r="B172" s="233"/>
      <c r="C172" s="234"/>
      <c r="D172" s="226" t="s">
        <v>129</v>
      </c>
      <c r="E172" s="235" t="s">
        <v>1</v>
      </c>
      <c r="F172" s="236" t="s">
        <v>193</v>
      </c>
      <c r="G172" s="234"/>
      <c r="H172" s="235" t="s">
        <v>1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129</v>
      </c>
      <c r="AU172" s="242" t="s">
        <v>87</v>
      </c>
      <c r="AV172" s="13" t="s">
        <v>85</v>
      </c>
      <c r="AW172" s="13" t="s">
        <v>33</v>
      </c>
      <c r="AX172" s="13" t="s">
        <v>77</v>
      </c>
      <c r="AY172" s="242" t="s">
        <v>117</v>
      </c>
    </row>
    <row r="173" s="14" customFormat="1">
      <c r="A173" s="14"/>
      <c r="B173" s="243"/>
      <c r="C173" s="244"/>
      <c r="D173" s="226" t="s">
        <v>129</v>
      </c>
      <c r="E173" s="245" t="s">
        <v>1</v>
      </c>
      <c r="F173" s="246" t="s">
        <v>132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129</v>
      </c>
      <c r="AU173" s="253" t="s">
        <v>87</v>
      </c>
      <c r="AV173" s="14" t="s">
        <v>87</v>
      </c>
      <c r="AW173" s="14" t="s">
        <v>33</v>
      </c>
      <c r="AX173" s="14" t="s">
        <v>85</v>
      </c>
      <c r="AY173" s="253" t="s">
        <v>117</v>
      </c>
    </row>
    <row r="174" s="2" customFormat="1" ht="16.5" customHeight="1">
      <c r="A174" s="37"/>
      <c r="B174" s="38"/>
      <c r="C174" s="213" t="s">
        <v>8</v>
      </c>
      <c r="D174" s="213" t="s">
        <v>118</v>
      </c>
      <c r="E174" s="214" t="s">
        <v>194</v>
      </c>
      <c r="F174" s="215" t="s">
        <v>195</v>
      </c>
      <c r="G174" s="216" t="s">
        <v>121</v>
      </c>
      <c r="H174" s="217">
        <v>1</v>
      </c>
      <c r="I174" s="218"/>
      <c r="J174" s="219">
        <f>ROUND(I174*H174,2)</f>
        <v>0</v>
      </c>
      <c r="K174" s="215" t="s">
        <v>122</v>
      </c>
      <c r="L174" s="43"/>
      <c r="M174" s="220" t="s">
        <v>1</v>
      </c>
      <c r="N174" s="221" t="s">
        <v>42</v>
      </c>
      <c r="O174" s="90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4" t="s">
        <v>123</v>
      </c>
      <c r="AT174" s="224" t="s">
        <v>118</v>
      </c>
      <c r="AU174" s="224" t="s">
        <v>87</v>
      </c>
      <c r="AY174" s="16" t="s">
        <v>117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6" t="s">
        <v>85</v>
      </c>
      <c r="BK174" s="225">
        <f>ROUND(I174*H174,2)</f>
        <v>0</v>
      </c>
      <c r="BL174" s="16" t="s">
        <v>123</v>
      </c>
      <c r="BM174" s="224" t="s">
        <v>196</v>
      </c>
    </row>
    <row r="175" s="2" customFormat="1">
      <c r="A175" s="37"/>
      <c r="B175" s="38"/>
      <c r="C175" s="39"/>
      <c r="D175" s="226" t="s">
        <v>125</v>
      </c>
      <c r="E175" s="39"/>
      <c r="F175" s="227" t="s">
        <v>197</v>
      </c>
      <c r="G175" s="39"/>
      <c r="H175" s="39"/>
      <c r="I175" s="228"/>
      <c r="J175" s="39"/>
      <c r="K175" s="39"/>
      <c r="L175" s="43"/>
      <c r="M175" s="229"/>
      <c r="N175" s="23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125</v>
      </c>
      <c r="AU175" s="16" t="s">
        <v>87</v>
      </c>
    </row>
    <row r="176" s="2" customFormat="1">
      <c r="A176" s="37"/>
      <c r="B176" s="38"/>
      <c r="C176" s="39"/>
      <c r="D176" s="231" t="s">
        <v>127</v>
      </c>
      <c r="E176" s="39"/>
      <c r="F176" s="232" t="s">
        <v>198</v>
      </c>
      <c r="G176" s="39"/>
      <c r="H176" s="39"/>
      <c r="I176" s="228"/>
      <c r="J176" s="39"/>
      <c r="K176" s="39"/>
      <c r="L176" s="43"/>
      <c r="M176" s="229"/>
      <c r="N176" s="23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127</v>
      </c>
      <c r="AU176" s="16" t="s">
        <v>87</v>
      </c>
    </row>
    <row r="177" s="2" customFormat="1" ht="16.5" customHeight="1">
      <c r="A177" s="37"/>
      <c r="B177" s="38"/>
      <c r="C177" s="213" t="s">
        <v>199</v>
      </c>
      <c r="D177" s="213" t="s">
        <v>118</v>
      </c>
      <c r="E177" s="214" t="s">
        <v>200</v>
      </c>
      <c r="F177" s="215" t="s">
        <v>201</v>
      </c>
      <c r="G177" s="216" t="s">
        <v>121</v>
      </c>
      <c r="H177" s="217">
        <v>1</v>
      </c>
      <c r="I177" s="218"/>
      <c r="J177" s="219">
        <f>ROUND(I177*H177,2)</f>
        <v>0</v>
      </c>
      <c r="K177" s="215" t="s">
        <v>122</v>
      </c>
      <c r="L177" s="43"/>
      <c r="M177" s="220" t="s">
        <v>1</v>
      </c>
      <c r="N177" s="221" t="s">
        <v>42</v>
      </c>
      <c r="O177" s="90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4" t="s">
        <v>123</v>
      </c>
      <c r="AT177" s="224" t="s">
        <v>118</v>
      </c>
      <c r="AU177" s="224" t="s">
        <v>87</v>
      </c>
      <c r="AY177" s="16" t="s">
        <v>117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6" t="s">
        <v>85</v>
      </c>
      <c r="BK177" s="225">
        <f>ROUND(I177*H177,2)</f>
        <v>0</v>
      </c>
      <c r="BL177" s="16" t="s">
        <v>123</v>
      </c>
      <c r="BM177" s="224" t="s">
        <v>202</v>
      </c>
    </row>
    <row r="178" s="2" customFormat="1">
      <c r="A178" s="37"/>
      <c r="B178" s="38"/>
      <c r="C178" s="39"/>
      <c r="D178" s="226" t="s">
        <v>125</v>
      </c>
      <c r="E178" s="39"/>
      <c r="F178" s="227" t="s">
        <v>203</v>
      </c>
      <c r="G178" s="39"/>
      <c r="H178" s="39"/>
      <c r="I178" s="228"/>
      <c r="J178" s="39"/>
      <c r="K178" s="39"/>
      <c r="L178" s="43"/>
      <c r="M178" s="229"/>
      <c r="N178" s="23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125</v>
      </c>
      <c r="AU178" s="16" t="s">
        <v>87</v>
      </c>
    </row>
    <row r="179" s="2" customFormat="1">
      <c r="A179" s="37"/>
      <c r="B179" s="38"/>
      <c r="C179" s="39"/>
      <c r="D179" s="231" t="s">
        <v>127</v>
      </c>
      <c r="E179" s="39"/>
      <c r="F179" s="232" t="s">
        <v>204</v>
      </c>
      <c r="G179" s="39"/>
      <c r="H179" s="39"/>
      <c r="I179" s="228"/>
      <c r="J179" s="39"/>
      <c r="K179" s="39"/>
      <c r="L179" s="43"/>
      <c r="M179" s="229"/>
      <c r="N179" s="230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127</v>
      </c>
      <c r="AU179" s="16" t="s">
        <v>87</v>
      </c>
    </row>
    <row r="180" s="13" customFormat="1">
      <c r="A180" s="13"/>
      <c r="B180" s="233"/>
      <c r="C180" s="234"/>
      <c r="D180" s="226" t="s">
        <v>129</v>
      </c>
      <c r="E180" s="235" t="s">
        <v>1</v>
      </c>
      <c r="F180" s="236" t="s">
        <v>205</v>
      </c>
      <c r="G180" s="234"/>
      <c r="H180" s="235" t="s">
        <v>1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129</v>
      </c>
      <c r="AU180" s="242" t="s">
        <v>87</v>
      </c>
      <c r="AV180" s="13" t="s">
        <v>85</v>
      </c>
      <c r="AW180" s="13" t="s">
        <v>33</v>
      </c>
      <c r="AX180" s="13" t="s">
        <v>77</v>
      </c>
      <c r="AY180" s="242" t="s">
        <v>117</v>
      </c>
    </row>
    <row r="181" s="13" customFormat="1">
      <c r="A181" s="13"/>
      <c r="B181" s="233"/>
      <c r="C181" s="234"/>
      <c r="D181" s="226" t="s">
        <v>129</v>
      </c>
      <c r="E181" s="235" t="s">
        <v>1</v>
      </c>
      <c r="F181" s="236" t="s">
        <v>206</v>
      </c>
      <c r="G181" s="234"/>
      <c r="H181" s="235" t="s">
        <v>1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129</v>
      </c>
      <c r="AU181" s="242" t="s">
        <v>87</v>
      </c>
      <c r="AV181" s="13" t="s">
        <v>85</v>
      </c>
      <c r="AW181" s="13" t="s">
        <v>33</v>
      </c>
      <c r="AX181" s="13" t="s">
        <v>77</v>
      </c>
      <c r="AY181" s="242" t="s">
        <v>117</v>
      </c>
    </row>
    <row r="182" s="13" customFormat="1">
      <c r="A182" s="13"/>
      <c r="B182" s="233"/>
      <c r="C182" s="234"/>
      <c r="D182" s="226" t="s">
        <v>129</v>
      </c>
      <c r="E182" s="235" t="s">
        <v>1</v>
      </c>
      <c r="F182" s="236" t="s">
        <v>207</v>
      </c>
      <c r="G182" s="234"/>
      <c r="H182" s="235" t="s">
        <v>1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129</v>
      </c>
      <c r="AU182" s="242" t="s">
        <v>87</v>
      </c>
      <c r="AV182" s="13" t="s">
        <v>85</v>
      </c>
      <c r="AW182" s="13" t="s">
        <v>33</v>
      </c>
      <c r="AX182" s="13" t="s">
        <v>77</v>
      </c>
      <c r="AY182" s="242" t="s">
        <v>117</v>
      </c>
    </row>
    <row r="183" s="13" customFormat="1">
      <c r="A183" s="13"/>
      <c r="B183" s="233"/>
      <c r="C183" s="234"/>
      <c r="D183" s="226" t="s">
        <v>129</v>
      </c>
      <c r="E183" s="235" t="s">
        <v>1</v>
      </c>
      <c r="F183" s="236" t="s">
        <v>208</v>
      </c>
      <c r="G183" s="234"/>
      <c r="H183" s="235" t="s">
        <v>1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129</v>
      </c>
      <c r="AU183" s="242" t="s">
        <v>87</v>
      </c>
      <c r="AV183" s="13" t="s">
        <v>85</v>
      </c>
      <c r="AW183" s="13" t="s">
        <v>33</v>
      </c>
      <c r="AX183" s="13" t="s">
        <v>77</v>
      </c>
      <c r="AY183" s="242" t="s">
        <v>117</v>
      </c>
    </row>
    <row r="184" s="13" customFormat="1">
      <c r="A184" s="13"/>
      <c r="B184" s="233"/>
      <c r="C184" s="234"/>
      <c r="D184" s="226" t="s">
        <v>129</v>
      </c>
      <c r="E184" s="235" t="s">
        <v>1</v>
      </c>
      <c r="F184" s="236" t="s">
        <v>209</v>
      </c>
      <c r="G184" s="234"/>
      <c r="H184" s="235" t="s">
        <v>1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129</v>
      </c>
      <c r="AU184" s="242" t="s">
        <v>87</v>
      </c>
      <c r="AV184" s="13" t="s">
        <v>85</v>
      </c>
      <c r="AW184" s="13" t="s">
        <v>33</v>
      </c>
      <c r="AX184" s="13" t="s">
        <v>77</v>
      </c>
      <c r="AY184" s="242" t="s">
        <v>117</v>
      </c>
    </row>
    <row r="185" s="13" customFormat="1">
      <c r="A185" s="13"/>
      <c r="B185" s="233"/>
      <c r="C185" s="234"/>
      <c r="D185" s="226" t="s">
        <v>129</v>
      </c>
      <c r="E185" s="235" t="s">
        <v>1</v>
      </c>
      <c r="F185" s="236" t="s">
        <v>210</v>
      </c>
      <c r="G185" s="234"/>
      <c r="H185" s="235" t="s">
        <v>1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129</v>
      </c>
      <c r="AU185" s="242" t="s">
        <v>87</v>
      </c>
      <c r="AV185" s="13" t="s">
        <v>85</v>
      </c>
      <c r="AW185" s="13" t="s">
        <v>33</v>
      </c>
      <c r="AX185" s="13" t="s">
        <v>77</v>
      </c>
      <c r="AY185" s="242" t="s">
        <v>117</v>
      </c>
    </row>
    <row r="186" s="14" customFormat="1">
      <c r="A186" s="14"/>
      <c r="B186" s="243"/>
      <c r="C186" s="244"/>
      <c r="D186" s="226" t="s">
        <v>129</v>
      </c>
      <c r="E186" s="245" t="s">
        <v>1</v>
      </c>
      <c r="F186" s="246" t="s">
        <v>132</v>
      </c>
      <c r="G186" s="244"/>
      <c r="H186" s="247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129</v>
      </c>
      <c r="AU186" s="253" t="s">
        <v>87</v>
      </c>
      <c r="AV186" s="14" t="s">
        <v>87</v>
      </c>
      <c r="AW186" s="14" t="s">
        <v>33</v>
      </c>
      <c r="AX186" s="14" t="s">
        <v>85</v>
      </c>
      <c r="AY186" s="253" t="s">
        <v>117</v>
      </c>
    </row>
    <row r="187" s="2" customFormat="1" ht="16.5" customHeight="1">
      <c r="A187" s="37"/>
      <c r="B187" s="38"/>
      <c r="C187" s="213" t="s">
        <v>211</v>
      </c>
      <c r="D187" s="213" t="s">
        <v>118</v>
      </c>
      <c r="E187" s="214" t="s">
        <v>212</v>
      </c>
      <c r="F187" s="215" t="s">
        <v>213</v>
      </c>
      <c r="G187" s="216" t="s">
        <v>121</v>
      </c>
      <c r="H187" s="217">
        <v>1</v>
      </c>
      <c r="I187" s="218"/>
      <c r="J187" s="219">
        <f>ROUND(I187*H187,2)</f>
        <v>0</v>
      </c>
      <c r="K187" s="215" t="s">
        <v>122</v>
      </c>
      <c r="L187" s="43"/>
      <c r="M187" s="220" t="s">
        <v>1</v>
      </c>
      <c r="N187" s="221" t="s">
        <v>42</v>
      </c>
      <c r="O187" s="90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4" t="s">
        <v>123</v>
      </c>
      <c r="AT187" s="224" t="s">
        <v>118</v>
      </c>
      <c r="AU187" s="224" t="s">
        <v>87</v>
      </c>
      <c r="AY187" s="16" t="s">
        <v>117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6" t="s">
        <v>85</v>
      </c>
      <c r="BK187" s="225">
        <f>ROUND(I187*H187,2)</f>
        <v>0</v>
      </c>
      <c r="BL187" s="16" t="s">
        <v>123</v>
      </c>
      <c r="BM187" s="224" t="s">
        <v>214</v>
      </c>
    </row>
    <row r="188" s="2" customFormat="1">
      <c r="A188" s="37"/>
      <c r="B188" s="38"/>
      <c r="C188" s="39"/>
      <c r="D188" s="226" t="s">
        <v>125</v>
      </c>
      <c r="E188" s="39"/>
      <c r="F188" s="227" t="s">
        <v>215</v>
      </c>
      <c r="G188" s="39"/>
      <c r="H188" s="39"/>
      <c r="I188" s="228"/>
      <c r="J188" s="39"/>
      <c r="K188" s="39"/>
      <c r="L188" s="43"/>
      <c r="M188" s="229"/>
      <c r="N188" s="23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125</v>
      </c>
      <c r="AU188" s="16" t="s">
        <v>87</v>
      </c>
    </row>
    <row r="189" s="2" customFormat="1">
      <c r="A189" s="37"/>
      <c r="B189" s="38"/>
      <c r="C189" s="39"/>
      <c r="D189" s="231" t="s">
        <v>127</v>
      </c>
      <c r="E189" s="39"/>
      <c r="F189" s="232" t="s">
        <v>216</v>
      </c>
      <c r="G189" s="39"/>
      <c r="H189" s="39"/>
      <c r="I189" s="228"/>
      <c r="J189" s="39"/>
      <c r="K189" s="39"/>
      <c r="L189" s="43"/>
      <c r="M189" s="229"/>
      <c r="N189" s="23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127</v>
      </c>
      <c r="AU189" s="16" t="s">
        <v>87</v>
      </c>
    </row>
    <row r="190" s="14" customFormat="1">
      <c r="A190" s="14"/>
      <c r="B190" s="243"/>
      <c r="C190" s="244"/>
      <c r="D190" s="226" t="s">
        <v>129</v>
      </c>
      <c r="E190" s="245" t="s">
        <v>1</v>
      </c>
      <c r="F190" s="246" t="s">
        <v>217</v>
      </c>
      <c r="G190" s="244"/>
      <c r="H190" s="247">
        <v>1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129</v>
      </c>
      <c r="AU190" s="253" t="s">
        <v>87</v>
      </c>
      <c r="AV190" s="14" t="s">
        <v>87</v>
      </c>
      <c r="AW190" s="14" t="s">
        <v>33</v>
      </c>
      <c r="AX190" s="14" t="s">
        <v>85</v>
      </c>
      <c r="AY190" s="253" t="s">
        <v>117</v>
      </c>
    </row>
    <row r="191" s="2" customFormat="1" ht="16.5" customHeight="1">
      <c r="A191" s="37"/>
      <c r="B191" s="38"/>
      <c r="C191" s="213" t="s">
        <v>218</v>
      </c>
      <c r="D191" s="213" t="s">
        <v>118</v>
      </c>
      <c r="E191" s="214" t="s">
        <v>219</v>
      </c>
      <c r="F191" s="215" t="s">
        <v>220</v>
      </c>
      <c r="G191" s="216" t="s">
        <v>121</v>
      </c>
      <c r="H191" s="217">
        <v>1</v>
      </c>
      <c r="I191" s="218"/>
      <c r="J191" s="219">
        <f>ROUND(I191*H191,2)</f>
        <v>0</v>
      </c>
      <c r="K191" s="215" t="s">
        <v>1</v>
      </c>
      <c r="L191" s="43"/>
      <c r="M191" s="220" t="s">
        <v>1</v>
      </c>
      <c r="N191" s="221" t="s">
        <v>42</v>
      </c>
      <c r="O191" s="90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4" t="s">
        <v>123</v>
      </c>
      <c r="AT191" s="224" t="s">
        <v>118</v>
      </c>
      <c r="AU191" s="224" t="s">
        <v>87</v>
      </c>
      <c r="AY191" s="16" t="s">
        <v>117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6" t="s">
        <v>85</v>
      </c>
      <c r="BK191" s="225">
        <f>ROUND(I191*H191,2)</f>
        <v>0</v>
      </c>
      <c r="BL191" s="16" t="s">
        <v>123</v>
      </c>
      <c r="BM191" s="224" t="s">
        <v>221</v>
      </c>
    </row>
    <row r="192" s="2" customFormat="1">
      <c r="A192" s="37"/>
      <c r="B192" s="38"/>
      <c r="C192" s="39"/>
      <c r="D192" s="226" t="s">
        <v>125</v>
      </c>
      <c r="E192" s="39"/>
      <c r="F192" s="227" t="s">
        <v>220</v>
      </c>
      <c r="G192" s="39"/>
      <c r="H192" s="39"/>
      <c r="I192" s="228"/>
      <c r="J192" s="39"/>
      <c r="K192" s="39"/>
      <c r="L192" s="43"/>
      <c r="M192" s="229"/>
      <c r="N192" s="230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125</v>
      </c>
      <c r="AU192" s="16" t="s">
        <v>87</v>
      </c>
    </row>
    <row r="193" s="2" customFormat="1" ht="16.5" customHeight="1">
      <c r="A193" s="37"/>
      <c r="B193" s="38"/>
      <c r="C193" s="213" t="s">
        <v>222</v>
      </c>
      <c r="D193" s="213" t="s">
        <v>118</v>
      </c>
      <c r="E193" s="214" t="s">
        <v>223</v>
      </c>
      <c r="F193" s="215" t="s">
        <v>224</v>
      </c>
      <c r="G193" s="216" t="s">
        <v>121</v>
      </c>
      <c r="H193" s="217">
        <v>1</v>
      </c>
      <c r="I193" s="218"/>
      <c r="J193" s="219">
        <f>ROUND(I193*H193,2)</f>
        <v>0</v>
      </c>
      <c r="K193" s="215" t="s">
        <v>1</v>
      </c>
      <c r="L193" s="43"/>
      <c r="M193" s="220" t="s">
        <v>1</v>
      </c>
      <c r="N193" s="221" t="s">
        <v>42</v>
      </c>
      <c r="O193" s="90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4" t="s">
        <v>123</v>
      </c>
      <c r="AT193" s="224" t="s">
        <v>118</v>
      </c>
      <c r="AU193" s="224" t="s">
        <v>87</v>
      </c>
      <c r="AY193" s="16" t="s">
        <v>117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6" t="s">
        <v>85</v>
      </c>
      <c r="BK193" s="225">
        <f>ROUND(I193*H193,2)</f>
        <v>0</v>
      </c>
      <c r="BL193" s="16" t="s">
        <v>123</v>
      </c>
      <c r="BM193" s="224" t="s">
        <v>225</v>
      </c>
    </row>
    <row r="194" s="2" customFormat="1">
      <c r="A194" s="37"/>
      <c r="B194" s="38"/>
      <c r="C194" s="39"/>
      <c r="D194" s="226" t="s">
        <v>125</v>
      </c>
      <c r="E194" s="39"/>
      <c r="F194" s="227" t="s">
        <v>224</v>
      </c>
      <c r="G194" s="39"/>
      <c r="H194" s="39"/>
      <c r="I194" s="228"/>
      <c r="J194" s="39"/>
      <c r="K194" s="39"/>
      <c r="L194" s="43"/>
      <c r="M194" s="229"/>
      <c r="N194" s="23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125</v>
      </c>
      <c r="AU194" s="16" t="s">
        <v>87</v>
      </c>
    </row>
    <row r="195" s="2" customFormat="1" ht="16.5" customHeight="1">
      <c r="A195" s="37"/>
      <c r="B195" s="38"/>
      <c r="C195" s="213" t="s">
        <v>226</v>
      </c>
      <c r="D195" s="213" t="s">
        <v>118</v>
      </c>
      <c r="E195" s="214" t="s">
        <v>227</v>
      </c>
      <c r="F195" s="215" t="s">
        <v>228</v>
      </c>
      <c r="G195" s="216" t="s">
        <v>121</v>
      </c>
      <c r="H195" s="217">
        <v>1</v>
      </c>
      <c r="I195" s="218"/>
      <c r="J195" s="219">
        <f>ROUND(I195*H195,2)</f>
        <v>0</v>
      </c>
      <c r="K195" s="215" t="s">
        <v>1</v>
      </c>
      <c r="L195" s="43"/>
      <c r="M195" s="220" t="s">
        <v>1</v>
      </c>
      <c r="N195" s="221" t="s">
        <v>42</v>
      </c>
      <c r="O195" s="90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4" t="s">
        <v>123</v>
      </c>
      <c r="AT195" s="224" t="s">
        <v>118</v>
      </c>
      <c r="AU195" s="224" t="s">
        <v>87</v>
      </c>
      <c r="AY195" s="16" t="s">
        <v>117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6" t="s">
        <v>85</v>
      </c>
      <c r="BK195" s="225">
        <f>ROUND(I195*H195,2)</f>
        <v>0</v>
      </c>
      <c r="BL195" s="16" t="s">
        <v>123</v>
      </c>
      <c r="BM195" s="224" t="s">
        <v>229</v>
      </c>
    </row>
    <row r="196" s="2" customFormat="1">
      <c r="A196" s="37"/>
      <c r="B196" s="38"/>
      <c r="C196" s="39"/>
      <c r="D196" s="226" t="s">
        <v>125</v>
      </c>
      <c r="E196" s="39"/>
      <c r="F196" s="227" t="s">
        <v>228</v>
      </c>
      <c r="G196" s="39"/>
      <c r="H196" s="39"/>
      <c r="I196" s="228"/>
      <c r="J196" s="39"/>
      <c r="K196" s="39"/>
      <c r="L196" s="43"/>
      <c r="M196" s="229"/>
      <c r="N196" s="23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125</v>
      </c>
      <c r="AU196" s="16" t="s">
        <v>87</v>
      </c>
    </row>
    <row r="197" s="2" customFormat="1" ht="16.5" customHeight="1">
      <c r="A197" s="37"/>
      <c r="B197" s="38"/>
      <c r="C197" s="213" t="s">
        <v>230</v>
      </c>
      <c r="D197" s="213" t="s">
        <v>118</v>
      </c>
      <c r="E197" s="214" t="s">
        <v>231</v>
      </c>
      <c r="F197" s="215" t="s">
        <v>232</v>
      </c>
      <c r="G197" s="216" t="s">
        <v>121</v>
      </c>
      <c r="H197" s="217">
        <v>1</v>
      </c>
      <c r="I197" s="218"/>
      <c r="J197" s="219">
        <f>ROUND(I197*H197,2)</f>
        <v>0</v>
      </c>
      <c r="K197" s="215" t="s">
        <v>1</v>
      </c>
      <c r="L197" s="43"/>
      <c r="M197" s="220" t="s">
        <v>1</v>
      </c>
      <c r="N197" s="221" t="s">
        <v>42</v>
      </c>
      <c r="O197" s="90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4" t="s">
        <v>123</v>
      </c>
      <c r="AT197" s="224" t="s">
        <v>118</v>
      </c>
      <c r="AU197" s="224" t="s">
        <v>87</v>
      </c>
      <c r="AY197" s="16" t="s">
        <v>117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6" t="s">
        <v>85</v>
      </c>
      <c r="BK197" s="225">
        <f>ROUND(I197*H197,2)</f>
        <v>0</v>
      </c>
      <c r="BL197" s="16" t="s">
        <v>123</v>
      </c>
      <c r="BM197" s="224" t="s">
        <v>233</v>
      </c>
    </row>
    <row r="198" s="2" customFormat="1">
      <c r="A198" s="37"/>
      <c r="B198" s="38"/>
      <c r="C198" s="39"/>
      <c r="D198" s="226" t="s">
        <v>125</v>
      </c>
      <c r="E198" s="39"/>
      <c r="F198" s="227" t="s">
        <v>232</v>
      </c>
      <c r="G198" s="39"/>
      <c r="H198" s="39"/>
      <c r="I198" s="228"/>
      <c r="J198" s="39"/>
      <c r="K198" s="39"/>
      <c r="L198" s="43"/>
      <c r="M198" s="229"/>
      <c r="N198" s="23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125</v>
      </c>
      <c r="AU198" s="16" t="s">
        <v>87</v>
      </c>
    </row>
    <row r="199" s="2" customFormat="1" ht="49.05" customHeight="1">
      <c r="A199" s="37"/>
      <c r="B199" s="38"/>
      <c r="C199" s="213" t="s">
        <v>234</v>
      </c>
      <c r="D199" s="213" t="s">
        <v>118</v>
      </c>
      <c r="E199" s="214" t="s">
        <v>235</v>
      </c>
      <c r="F199" s="215" t="s">
        <v>236</v>
      </c>
      <c r="G199" s="216" t="s">
        <v>121</v>
      </c>
      <c r="H199" s="217">
        <v>1</v>
      </c>
      <c r="I199" s="218"/>
      <c r="J199" s="219">
        <f>ROUND(I199*H199,2)</f>
        <v>0</v>
      </c>
      <c r="K199" s="215" t="s">
        <v>1</v>
      </c>
      <c r="L199" s="43"/>
      <c r="M199" s="220" t="s">
        <v>1</v>
      </c>
      <c r="N199" s="221" t="s">
        <v>42</v>
      </c>
      <c r="O199" s="90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4" t="s">
        <v>123</v>
      </c>
      <c r="AT199" s="224" t="s">
        <v>118</v>
      </c>
      <c r="AU199" s="224" t="s">
        <v>87</v>
      </c>
      <c r="AY199" s="16" t="s">
        <v>117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6" t="s">
        <v>85</v>
      </c>
      <c r="BK199" s="225">
        <f>ROUND(I199*H199,2)</f>
        <v>0</v>
      </c>
      <c r="BL199" s="16" t="s">
        <v>123</v>
      </c>
      <c r="BM199" s="224" t="s">
        <v>237</v>
      </c>
    </row>
    <row r="200" s="2" customFormat="1">
      <c r="A200" s="37"/>
      <c r="B200" s="38"/>
      <c r="C200" s="39"/>
      <c r="D200" s="226" t="s">
        <v>125</v>
      </c>
      <c r="E200" s="39"/>
      <c r="F200" s="227" t="s">
        <v>236</v>
      </c>
      <c r="G200" s="39"/>
      <c r="H200" s="39"/>
      <c r="I200" s="228"/>
      <c r="J200" s="39"/>
      <c r="K200" s="39"/>
      <c r="L200" s="43"/>
      <c r="M200" s="229"/>
      <c r="N200" s="230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125</v>
      </c>
      <c r="AU200" s="16" t="s">
        <v>87</v>
      </c>
    </row>
    <row r="201" s="2" customFormat="1" ht="24.15" customHeight="1">
      <c r="A201" s="37"/>
      <c r="B201" s="38"/>
      <c r="C201" s="213" t="s">
        <v>238</v>
      </c>
      <c r="D201" s="213" t="s">
        <v>118</v>
      </c>
      <c r="E201" s="214" t="s">
        <v>239</v>
      </c>
      <c r="F201" s="215" t="s">
        <v>240</v>
      </c>
      <c r="G201" s="216" t="s">
        <v>121</v>
      </c>
      <c r="H201" s="217">
        <v>1</v>
      </c>
      <c r="I201" s="218"/>
      <c r="J201" s="219">
        <f>ROUND(I201*H201,2)</f>
        <v>0</v>
      </c>
      <c r="K201" s="215" t="s">
        <v>1</v>
      </c>
      <c r="L201" s="43"/>
      <c r="M201" s="220" t="s">
        <v>1</v>
      </c>
      <c r="N201" s="221" t="s">
        <v>42</v>
      </c>
      <c r="O201" s="90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4" t="s">
        <v>123</v>
      </c>
      <c r="AT201" s="224" t="s">
        <v>118</v>
      </c>
      <c r="AU201" s="224" t="s">
        <v>87</v>
      </c>
      <c r="AY201" s="16" t="s">
        <v>117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6" t="s">
        <v>85</v>
      </c>
      <c r="BK201" s="225">
        <f>ROUND(I201*H201,2)</f>
        <v>0</v>
      </c>
      <c r="BL201" s="16" t="s">
        <v>123</v>
      </c>
      <c r="BM201" s="224" t="s">
        <v>241</v>
      </c>
    </row>
    <row r="202" s="2" customFormat="1">
      <c r="A202" s="37"/>
      <c r="B202" s="38"/>
      <c r="C202" s="39"/>
      <c r="D202" s="226" t="s">
        <v>125</v>
      </c>
      <c r="E202" s="39"/>
      <c r="F202" s="227" t="s">
        <v>240</v>
      </c>
      <c r="G202" s="39"/>
      <c r="H202" s="39"/>
      <c r="I202" s="228"/>
      <c r="J202" s="39"/>
      <c r="K202" s="39"/>
      <c r="L202" s="43"/>
      <c r="M202" s="229"/>
      <c r="N202" s="23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125</v>
      </c>
      <c r="AU202" s="16" t="s">
        <v>87</v>
      </c>
    </row>
    <row r="203" s="2" customFormat="1" ht="16.5" customHeight="1">
      <c r="A203" s="37"/>
      <c r="B203" s="38"/>
      <c r="C203" s="213" t="s">
        <v>7</v>
      </c>
      <c r="D203" s="213" t="s">
        <v>118</v>
      </c>
      <c r="E203" s="214" t="s">
        <v>242</v>
      </c>
      <c r="F203" s="215" t="s">
        <v>243</v>
      </c>
      <c r="G203" s="216" t="s">
        <v>121</v>
      </c>
      <c r="H203" s="217">
        <v>1</v>
      </c>
      <c r="I203" s="218"/>
      <c r="J203" s="219">
        <f>ROUND(I203*H203,2)</f>
        <v>0</v>
      </c>
      <c r="K203" s="215" t="s">
        <v>122</v>
      </c>
      <c r="L203" s="43"/>
      <c r="M203" s="220" t="s">
        <v>1</v>
      </c>
      <c r="N203" s="221" t="s">
        <v>42</v>
      </c>
      <c r="O203" s="90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4" t="s">
        <v>123</v>
      </c>
      <c r="AT203" s="224" t="s">
        <v>118</v>
      </c>
      <c r="AU203" s="224" t="s">
        <v>87</v>
      </c>
      <c r="AY203" s="16" t="s">
        <v>117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6" t="s">
        <v>85</v>
      </c>
      <c r="BK203" s="225">
        <f>ROUND(I203*H203,2)</f>
        <v>0</v>
      </c>
      <c r="BL203" s="16" t="s">
        <v>123</v>
      </c>
      <c r="BM203" s="224" t="s">
        <v>244</v>
      </c>
    </row>
    <row r="204" s="2" customFormat="1">
      <c r="A204" s="37"/>
      <c r="B204" s="38"/>
      <c r="C204" s="39"/>
      <c r="D204" s="226" t="s">
        <v>125</v>
      </c>
      <c r="E204" s="39"/>
      <c r="F204" s="227" t="s">
        <v>243</v>
      </c>
      <c r="G204" s="39"/>
      <c r="H204" s="39"/>
      <c r="I204" s="228"/>
      <c r="J204" s="39"/>
      <c r="K204" s="39"/>
      <c r="L204" s="43"/>
      <c r="M204" s="229"/>
      <c r="N204" s="230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125</v>
      </c>
      <c r="AU204" s="16" t="s">
        <v>87</v>
      </c>
    </row>
    <row r="205" s="2" customFormat="1">
      <c r="A205" s="37"/>
      <c r="B205" s="38"/>
      <c r="C205" s="39"/>
      <c r="D205" s="231" t="s">
        <v>127</v>
      </c>
      <c r="E205" s="39"/>
      <c r="F205" s="232" t="s">
        <v>245</v>
      </c>
      <c r="G205" s="39"/>
      <c r="H205" s="39"/>
      <c r="I205" s="228"/>
      <c r="J205" s="39"/>
      <c r="K205" s="39"/>
      <c r="L205" s="43"/>
      <c r="M205" s="229"/>
      <c r="N205" s="23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127</v>
      </c>
      <c r="AU205" s="16" t="s">
        <v>87</v>
      </c>
    </row>
    <row r="206" s="2" customFormat="1">
      <c r="A206" s="37"/>
      <c r="B206" s="38"/>
      <c r="C206" s="39"/>
      <c r="D206" s="226" t="s">
        <v>246</v>
      </c>
      <c r="E206" s="39"/>
      <c r="F206" s="254" t="s">
        <v>247</v>
      </c>
      <c r="G206" s="39"/>
      <c r="H206" s="39"/>
      <c r="I206" s="228"/>
      <c r="J206" s="39"/>
      <c r="K206" s="39"/>
      <c r="L206" s="43"/>
      <c r="M206" s="229"/>
      <c r="N206" s="230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246</v>
      </c>
      <c r="AU206" s="16" t="s">
        <v>87</v>
      </c>
    </row>
    <row r="207" s="2" customFormat="1" ht="16.5" customHeight="1">
      <c r="A207" s="37"/>
      <c r="B207" s="38"/>
      <c r="C207" s="213" t="s">
        <v>248</v>
      </c>
      <c r="D207" s="213" t="s">
        <v>118</v>
      </c>
      <c r="E207" s="214" t="s">
        <v>249</v>
      </c>
      <c r="F207" s="215" t="s">
        <v>250</v>
      </c>
      <c r="G207" s="216" t="s">
        <v>121</v>
      </c>
      <c r="H207" s="217">
        <v>1</v>
      </c>
      <c r="I207" s="218"/>
      <c r="J207" s="219">
        <f>ROUND(I207*H207,2)</f>
        <v>0</v>
      </c>
      <c r="K207" s="215" t="s">
        <v>1</v>
      </c>
      <c r="L207" s="43"/>
      <c r="M207" s="220" t="s">
        <v>1</v>
      </c>
      <c r="N207" s="221" t="s">
        <v>42</v>
      </c>
      <c r="O207" s="90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4" t="s">
        <v>123</v>
      </c>
      <c r="AT207" s="224" t="s">
        <v>118</v>
      </c>
      <c r="AU207" s="224" t="s">
        <v>87</v>
      </c>
      <c r="AY207" s="16" t="s">
        <v>117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6" t="s">
        <v>85</v>
      </c>
      <c r="BK207" s="225">
        <f>ROUND(I207*H207,2)</f>
        <v>0</v>
      </c>
      <c r="BL207" s="16" t="s">
        <v>123</v>
      </c>
      <c r="BM207" s="224" t="s">
        <v>251</v>
      </c>
    </row>
    <row r="208" s="2" customFormat="1">
      <c r="A208" s="37"/>
      <c r="B208" s="38"/>
      <c r="C208" s="39"/>
      <c r="D208" s="226" t="s">
        <v>125</v>
      </c>
      <c r="E208" s="39"/>
      <c r="F208" s="227" t="s">
        <v>252</v>
      </c>
      <c r="G208" s="39"/>
      <c r="H208" s="39"/>
      <c r="I208" s="228"/>
      <c r="J208" s="39"/>
      <c r="K208" s="39"/>
      <c r="L208" s="43"/>
      <c r="M208" s="229"/>
      <c r="N208" s="230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125</v>
      </c>
      <c r="AU208" s="16" t="s">
        <v>87</v>
      </c>
    </row>
    <row r="209" s="2" customFormat="1" ht="16.5" customHeight="1">
      <c r="A209" s="37"/>
      <c r="B209" s="38"/>
      <c r="C209" s="213" t="s">
        <v>253</v>
      </c>
      <c r="D209" s="213" t="s">
        <v>118</v>
      </c>
      <c r="E209" s="214" t="s">
        <v>254</v>
      </c>
      <c r="F209" s="215" t="s">
        <v>255</v>
      </c>
      <c r="G209" s="216" t="s">
        <v>121</v>
      </c>
      <c r="H209" s="217">
        <v>1</v>
      </c>
      <c r="I209" s="218"/>
      <c r="J209" s="219">
        <f>ROUND(I209*H209,2)</f>
        <v>0</v>
      </c>
      <c r="K209" s="215" t="s">
        <v>1</v>
      </c>
      <c r="L209" s="43"/>
      <c r="M209" s="220" t="s">
        <v>1</v>
      </c>
      <c r="N209" s="221" t="s">
        <v>42</v>
      </c>
      <c r="O209" s="90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4" t="s">
        <v>123</v>
      </c>
      <c r="AT209" s="224" t="s">
        <v>118</v>
      </c>
      <c r="AU209" s="224" t="s">
        <v>87</v>
      </c>
      <c r="AY209" s="16" t="s">
        <v>117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6" t="s">
        <v>85</v>
      </c>
      <c r="BK209" s="225">
        <f>ROUND(I209*H209,2)</f>
        <v>0</v>
      </c>
      <c r="BL209" s="16" t="s">
        <v>123</v>
      </c>
      <c r="BM209" s="224" t="s">
        <v>256</v>
      </c>
    </row>
    <row r="210" s="2" customFormat="1">
      <c r="A210" s="37"/>
      <c r="B210" s="38"/>
      <c r="C210" s="39"/>
      <c r="D210" s="226" t="s">
        <v>125</v>
      </c>
      <c r="E210" s="39"/>
      <c r="F210" s="227" t="s">
        <v>255</v>
      </c>
      <c r="G210" s="39"/>
      <c r="H210" s="39"/>
      <c r="I210" s="228"/>
      <c r="J210" s="39"/>
      <c r="K210" s="39"/>
      <c r="L210" s="43"/>
      <c r="M210" s="229"/>
      <c r="N210" s="230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125</v>
      </c>
      <c r="AU210" s="16" t="s">
        <v>87</v>
      </c>
    </row>
    <row r="211" s="2" customFormat="1">
      <c r="A211" s="37"/>
      <c r="B211" s="38"/>
      <c r="C211" s="39"/>
      <c r="D211" s="226" t="s">
        <v>246</v>
      </c>
      <c r="E211" s="39"/>
      <c r="F211" s="254" t="s">
        <v>257</v>
      </c>
      <c r="G211" s="39"/>
      <c r="H211" s="39"/>
      <c r="I211" s="228"/>
      <c r="J211" s="39"/>
      <c r="K211" s="39"/>
      <c r="L211" s="43"/>
      <c r="M211" s="229"/>
      <c r="N211" s="230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246</v>
      </c>
      <c r="AU211" s="16" t="s">
        <v>87</v>
      </c>
    </row>
    <row r="212" s="2" customFormat="1" ht="16.5" customHeight="1">
      <c r="A212" s="37"/>
      <c r="B212" s="38"/>
      <c r="C212" s="213" t="s">
        <v>258</v>
      </c>
      <c r="D212" s="213" t="s">
        <v>118</v>
      </c>
      <c r="E212" s="214" t="s">
        <v>259</v>
      </c>
      <c r="F212" s="215" t="s">
        <v>260</v>
      </c>
      <c r="G212" s="216" t="s">
        <v>121</v>
      </c>
      <c r="H212" s="217">
        <v>1</v>
      </c>
      <c r="I212" s="218"/>
      <c r="J212" s="219">
        <f>ROUND(I212*H212,2)</f>
        <v>0</v>
      </c>
      <c r="K212" s="215" t="s">
        <v>1</v>
      </c>
      <c r="L212" s="43"/>
      <c r="M212" s="220" t="s">
        <v>1</v>
      </c>
      <c r="N212" s="221" t="s">
        <v>42</v>
      </c>
      <c r="O212" s="90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4" t="s">
        <v>123</v>
      </c>
      <c r="AT212" s="224" t="s">
        <v>118</v>
      </c>
      <c r="AU212" s="224" t="s">
        <v>87</v>
      </c>
      <c r="AY212" s="16" t="s">
        <v>117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6" t="s">
        <v>85</v>
      </c>
      <c r="BK212" s="225">
        <f>ROUND(I212*H212,2)</f>
        <v>0</v>
      </c>
      <c r="BL212" s="16" t="s">
        <v>123</v>
      </c>
      <c r="BM212" s="224" t="s">
        <v>261</v>
      </c>
    </row>
    <row r="213" s="2" customFormat="1">
      <c r="A213" s="37"/>
      <c r="B213" s="38"/>
      <c r="C213" s="39"/>
      <c r="D213" s="226" t="s">
        <v>125</v>
      </c>
      <c r="E213" s="39"/>
      <c r="F213" s="227" t="s">
        <v>260</v>
      </c>
      <c r="G213" s="39"/>
      <c r="H213" s="39"/>
      <c r="I213" s="228"/>
      <c r="J213" s="39"/>
      <c r="K213" s="39"/>
      <c r="L213" s="43"/>
      <c r="M213" s="229"/>
      <c r="N213" s="230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125</v>
      </c>
      <c r="AU213" s="16" t="s">
        <v>87</v>
      </c>
    </row>
    <row r="214" s="2" customFormat="1">
      <c r="A214" s="37"/>
      <c r="B214" s="38"/>
      <c r="C214" s="39"/>
      <c r="D214" s="226" t="s">
        <v>246</v>
      </c>
      <c r="E214" s="39"/>
      <c r="F214" s="254" t="s">
        <v>262</v>
      </c>
      <c r="G214" s="39"/>
      <c r="H214" s="39"/>
      <c r="I214" s="228"/>
      <c r="J214" s="39"/>
      <c r="K214" s="39"/>
      <c r="L214" s="43"/>
      <c r="M214" s="229"/>
      <c r="N214" s="23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246</v>
      </c>
      <c r="AU214" s="16" t="s">
        <v>87</v>
      </c>
    </row>
    <row r="215" s="2" customFormat="1" ht="16.5" customHeight="1">
      <c r="A215" s="37"/>
      <c r="B215" s="38"/>
      <c r="C215" s="213" t="s">
        <v>263</v>
      </c>
      <c r="D215" s="213" t="s">
        <v>118</v>
      </c>
      <c r="E215" s="214" t="s">
        <v>264</v>
      </c>
      <c r="F215" s="215" t="s">
        <v>265</v>
      </c>
      <c r="G215" s="216" t="s">
        <v>121</v>
      </c>
      <c r="H215" s="217">
        <v>1</v>
      </c>
      <c r="I215" s="218"/>
      <c r="J215" s="219">
        <f>ROUND(I215*H215,2)</f>
        <v>0</v>
      </c>
      <c r="K215" s="215" t="s">
        <v>1</v>
      </c>
      <c r="L215" s="43"/>
      <c r="M215" s="220" t="s">
        <v>1</v>
      </c>
      <c r="N215" s="221" t="s">
        <v>42</v>
      </c>
      <c r="O215" s="90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4" t="s">
        <v>123</v>
      </c>
      <c r="AT215" s="224" t="s">
        <v>118</v>
      </c>
      <c r="AU215" s="224" t="s">
        <v>87</v>
      </c>
      <c r="AY215" s="16" t="s">
        <v>117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6" t="s">
        <v>85</v>
      </c>
      <c r="BK215" s="225">
        <f>ROUND(I215*H215,2)</f>
        <v>0</v>
      </c>
      <c r="BL215" s="16" t="s">
        <v>123</v>
      </c>
      <c r="BM215" s="224" t="s">
        <v>266</v>
      </c>
    </row>
    <row r="216" s="2" customFormat="1">
      <c r="A216" s="37"/>
      <c r="B216" s="38"/>
      <c r="C216" s="39"/>
      <c r="D216" s="226" t="s">
        <v>125</v>
      </c>
      <c r="E216" s="39"/>
      <c r="F216" s="227" t="s">
        <v>265</v>
      </c>
      <c r="G216" s="39"/>
      <c r="H216" s="39"/>
      <c r="I216" s="228"/>
      <c r="J216" s="39"/>
      <c r="K216" s="39"/>
      <c r="L216" s="43"/>
      <c r="M216" s="229"/>
      <c r="N216" s="23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125</v>
      </c>
      <c r="AU216" s="16" t="s">
        <v>87</v>
      </c>
    </row>
    <row r="217" s="2" customFormat="1" ht="55.5" customHeight="1">
      <c r="A217" s="37"/>
      <c r="B217" s="38"/>
      <c r="C217" s="213" t="s">
        <v>267</v>
      </c>
      <c r="D217" s="213" t="s">
        <v>118</v>
      </c>
      <c r="E217" s="214" t="s">
        <v>268</v>
      </c>
      <c r="F217" s="215" t="s">
        <v>269</v>
      </c>
      <c r="G217" s="216" t="s">
        <v>121</v>
      </c>
      <c r="H217" s="217">
        <v>1</v>
      </c>
      <c r="I217" s="218"/>
      <c r="J217" s="219">
        <f>ROUND(I217*H217,2)</f>
        <v>0</v>
      </c>
      <c r="K217" s="215" t="s">
        <v>1</v>
      </c>
      <c r="L217" s="43"/>
      <c r="M217" s="220" t="s">
        <v>1</v>
      </c>
      <c r="N217" s="221" t="s">
        <v>42</v>
      </c>
      <c r="O217" s="90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4" t="s">
        <v>123</v>
      </c>
      <c r="AT217" s="224" t="s">
        <v>118</v>
      </c>
      <c r="AU217" s="224" t="s">
        <v>87</v>
      </c>
      <c r="AY217" s="16" t="s">
        <v>117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6" t="s">
        <v>85</v>
      </c>
      <c r="BK217" s="225">
        <f>ROUND(I217*H217,2)</f>
        <v>0</v>
      </c>
      <c r="BL217" s="16" t="s">
        <v>123</v>
      </c>
      <c r="BM217" s="224" t="s">
        <v>270</v>
      </c>
    </row>
    <row r="218" s="2" customFormat="1">
      <c r="A218" s="37"/>
      <c r="B218" s="38"/>
      <c r="C218" s="39"/>
      <c r="D218" s="226" t="s">
        <v>125</v>
      </c>
      <c r="E218" s="39"/>
      <c r="F218" s="227" t="s">
        <v>269</v>
      </c>
      <c r="G218" s="39"/>
      <c r="H218" s="39"/>
      <c r="I218" s="228"/>
      <c r="J218" s="39"/>
      <c r="K218" s="39"/>
      <c r="L218" s="43"/>
      <c r="M218" s="229"/>
      <c r="N218" s="23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125</v>
      </c>
      <c r="AU218" s="16" t="s">
        <v>87</v>
      </c>
    </row>
    <row r="219" s="2" customFormat="1" ht="37.8" customHeight="1">
      <c r="A219" s="37"/>
      <c r="B219" s="38"/>
      <c r="C219" s="213" t="s">
        <v>271</v>
      </c>
      <c r="D219" s="213" t="s">
        <v>118</v>
      </c>
      <c r="E219" s="214" t="s">
        <v>272</v>
      </c>
      <c r="F219" s="215" t="s">
        <v>273</v>
      </c>
      <c r="G219" s="216" t="s">
        <v>121</v>
      </c>
      <c r="H219" s="217">
        <v>1</v>
      </c>
      <c r="I219" s="218"/>
      <c r="J219" s="219">
        <f>ROUND(I219*H219,2)</f>
        <v>0</v>
      </c>
      <c r="K219" s="215" t="s">
        <v>1</v>
      </c>
      <c r="L219" s="43"/>
      <c r="M219" s="220" t="s">
        <v>1</v>
      </c>
      <c r="N219" s="221" t="s">
        <v>42</v>
      </c>
      <c r="O219" s="90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4" t="s">
        <v>123</v>
      </c>
      <c r="AT219" s="224" t="s">
        <v>118</v>
      </c>
      <c r="AU219" s="224" t="s">
        <v>87</v>
      </c>
      <c r="AY219" s="16" t="s">
        <v>117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6" t="s">
        <v>85</v>
      </c>
      <c r="BK219" s="225">
        <f>ROUND(I219*H219,2)</f>
        <v>0</v>
      </c>
      <c r="BL219" s="16" t="s">
        <v>123</v>
      </c>
      <c r="BM219" s="224" t="s">
        <v>274</v>
      </c>
    </row>
    <row r="220" s="2" customFormat="1">
      <c r="A220" s="37"/>
      <c r="B220" s="38"/>
      <c r="C220" s="39"/>
      <c r="D220" s="226" t="s">
        <v>125</v>
      </c>
      <c r="E220" s="39"/>
      <c r="F220" s="227" t="s">
        <v>273</v>
      </c>
      <c r="G220" s="39"/>
      <c r="H220" s="39"/>
      <c r="I220" s="228"/>
      <c r="J220" s="39"/>
      <c r="K220" s="39"/>
      <c r="L220" s="43"/>
      <c r="M220" s="229"/>
      <c r="N220" s="230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125</v>
      </c>
      <c r="AU220" s="16" t="s">
        <v>87</v>
      </c>
    </row>
    <row r="221" s="2" customFormat="1" ht="55.5" customHeight="1">
      <c r="A221" s="37"/>
      <c r="B221" s="38"/>
      <c r="C221" s="213" t="s">
        <v>275</v>
      </c>
      <c r="D221" s="213" t="s">
        <v>118</v>
      </c>
      <c r="E221" s="214" t="s">
        <v>276</v>
      </c>
      <c r="F221" s="215" t="s">
        <v>277</v>
      </c>
      <c r="G221" s="216" t="s">
        <v>121</v>
      </c>
      <c r="H221" s="217">
        <v>1</v>
      </c>
      <c r="I221" s="218"/>
      <c r="J221" s="219">
        <f>ROUND(I221*H221,2)</f>
        <v>0</v>
      </c>
      <c r="K221" s="215" t="s">
        <v>1</v>
      </c>
      <c r="L221" s="43"/>
      <c r="M221" s="220" t="s">
        <v>1</v>
      </c>
      <c r="N221" s="221" t="s">
        <v>42</v>
      </c>
      <c r="O221" s="90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4" t="s">
        <v>123</v>
      </c>
      <c r="AT221" s="224" t="s">
        <v>118</v>
      </c>
      <c r="AU221" s="224" t="s">
        <v>87</v>
      </c>
      <c r="AY221" s="16" t="s">
        <v>117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6" t="s">
        <v>85</v>
      </c>
      <c r="BK221" s="225">
        <f>ROUND(I221*H221,2)</f>
        <v>0</v>
      </c>
      <c r="BL221" s="16" t="s">
        <v>123</v>
      </c>
      <c r="BM221" s="224" t="s">
        <v>278</v>
      </c>
    </row>
    <row r="222" s="2" customFormat="1">
      <c r="A222" s="37"/>
      <c r="B222" s="38"/>
      <c r="C222" s="39"/>
      <c r="D222" s="226" t="s">
        <v>125</v>
      </c>
      <c r="E222" s="39"/>
      <c r="F222" s="227" t="s">
        <v>277</v>
      </c>
      <c r="G222" s="39"/>
      <c r="H222" s="39"/>
      <c r="I222" s="228"/>
      <c r="J222" s="39"/>
      <c r="K222" s="39"/>
      <c r="L222" s="43"/>
      <c r="M222" s="229"/>
      <c r="N222" s="23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125</v>
      </c>
      <c r="AU222" s="16" t="s">
        <v>87</v>
      </c>
    </row>
    <row r="223" s="2" customFormat="1" ht="24.15" customHeight="1">
      <c r="A223" s="37"/>
      <c r="B223" s="38"/>
      <c r="C223" s="213" t="s">
        <v>279</v>
      </c>
      <c r="D223" s="213" t="s">
        <v>118</v>
      </c>
      <c r="E223" s="214" t="s">
        <v>280</v>
      </c>
      <c r="F223" s="215" t="s">
        <v>281</v>
      </c>
      <c r="G223" s="216" t="s">
        <v>121</v>
      </c>
      <c r="H223" s="217">
        <v>1</v>
      </c>
      <c r="I223" s="218"/>
      <c r="J223" s="219">
        <f>ROUND(I223*H223,2)</f>
        <v>0</v>
      </c>
      <c r="K223" s="215" t="s">
        <v>1</v>
      </c>
      <c r="L223" s="43"/>
      <c r="M223" s="220" t="s">
        <v>1</v>
      </c>
      <c r="N223" s="221" t="s">
        <v>42</v>
      </c>
      <c r="O223" s="90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4" t="s">
        <v>123</v>
      </c>
      <c r="AT223" s="224" t="s">
        <v>118</v>
      </c>
      <c r="AU223" s="224" t="s">
        <v>87</v>
      </c>
      <c r="AY223" s="16" t="s">
        <v>117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6" t="s">
        <v>85</v>
      </c>
      <c r="BK223" s="225">
        <f>ROUND(I223*H223,2)</f>
        <v>0</v>
      </c>
      <c r="BL223" s="16" t="s">
        <v>123</v>
      </c>
      <c r="BM223" s="224" t="s">
        <v>282</v>
      </c>
    </row>
    <row r="224" s="2" customFormat="1">
      <c r="A224" s="37"/>
      <c r="B224" s="38"/>
      <c r="C224" s="39"/>
      <c r="D224" s="226" t="s">
        <v>125</v>
      </c>
      <c r="E224" s="39"/>
      <c r="F224" s="227" t="s">
        <v>281</v>
      </c>
      <c r="G224" s="39"/>
      <c r="H224" s="39"/>
      <c r="I224" s="228"/>
      <c r="J224" s="39"/>
      <c r="K224" s="39"/>
      <c r="L224" s="43"/>
      <c r="M224" s="229"/>
      <c r="N224" s="230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125</v>
      </c>
      <c r="AU224" s="16" t="s">
        <v>87</v>
      </c>
    </row>
    <row r="225" s="2" customFormat="1" ht="24.15" customHeight="1">
      <c r="A225" s="37"/>
      <c r="B225" s="38"/>
      <c r="C225" s="213" t="s">
        <v>283</v>
      </c>
      <c r="D225" s="213" t="s">
        <v>118</v>
      </c>
      <c r="E225" s="214" t="s">
        <v>284</v>
      </c>
      <c r="F225" s="215" t="s">
        <v>285</v>
      </c>
      <c r="G225" s="216" t="s">
        <v>121</v>
      </c>
      <c r="H225" s="217">
        <v>1</v>
      </c>
      <c r="I225" s="218"/>
      <c r="J225" s="219">
        <f>ROUND(I225*H225,2)</f>
        <v>0</v>
      </c>
      <c r="K225" s="215" t="s">
        <v>1</v>
      </c>
      <c r="L225" s="43"/>
      <c r="M225" s="220" t="s">
        <v>1</v>
      </c>
      <c r="N225" s="221" t="s">
        <v>42</v>
      </c>
      <c r="O225" s="90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4" t="s">
        <v>123</v>
      </c>
      <c r="AT225" s="224" t="s">
        <v>118</v>
      </c>
      <c r="AU225" s="224" t="s">
        <v>87</v>
      </c>
      <c r="AY225" s="16" t="s">
        <v>117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6" t="s">
        <v>85</v>
      </c>
      <c r="BK225" s="225">
        <f>ROUND(I225*H225,2)</f>
        <v>0</v>
      </c>
      <c r="BL225" s="16" t="s">
        <v>123</v>
      </c>
      <c r="BM225" s="224" t="s">
        <v>286</v>
      </c>
    </row>
    <row r="226" s="2" customFormat="1">
      <c r="A226" s="37"/>
      <c r="B226" s="38"/>
      <c r="C226" s="39"/>
      <c r="D226" s="226" t="s">
        <v>125</v>
      </c>
      <c r="E226" s="39"/>
      <c r="F226" s="227" t="s">
        <v>285</v>
      </c>
      <c r="G226" s="39"/>
      <c r="H226" s="39"/>
      <c r="I226" s="228"/>
      <c r="J226" s="39"/>
      <c r="K226" s="39"/>
      <c r="L226" s="43"/>
      <c r="M226" s="229"/>
      <c r="N226" s="23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125</v>
      </c>
      <c r="AU226" s="16" t="s">
        <v>87</v>
      </c>
    </row>
    <row r="227" s="13" customFormat="1">
      <c r="A227" s="13"/>
      <c r="B227" s="233"/>
      <c r="C227" s="234"/>
      <c r="D227" s="226" t="s">
        <v>129</v>
      </c>
      <c r="E227" s="235" t="s">
        <v>1</v>
      </c>
      <c r="F227" s="236" t="s">
        <v>287</v>
      </c>
      <c r="G227" s="234"/>
      <c r="H227" s="235" t="s">
        <v>1</v>
      </c>
      <c r="I227" s="237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129</v>
      </c>
      <c r="AU227" s="242" t="s">
        <v>87</v>
      </c>
      <c r="AV227" s="13" t="s">
        <v>85</v>
      </c>
      <c r="AW227" s="13" t="s">
        <v>33</v>
      </c>
      <c r="AX227" s="13" t="s">
        <v>77</v>
      </c>
      <c r="AY227" s="242" t="s">
        <v>117</v>
      </c>
    </row>
    <row r="228" s="14" customFormat="1">
      <c r="A228" s="14"/>
      <c r="B228" s="243"/>
      <c r="C228" s="244"/>
      <c r="D228" s="226" t="s">
        <v>129</v>
      </c>
      <c r="E228" s="245" t="s">
        <v>1</v>
      </c>
      <c r="F228" s="246" t="s">
        <v>132</v>
      </c>
      <c r="G228" s="244"/>
      <c r="H228" s="247">
        <v>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129</v>
      </c>
      <c r="AU228" s="253" t="s">
        <v>87</v>
      </c>
      <c r="AV228" s="14" t="s">
        <v>87</v>
      </c>
      <c r="AW228" s="14" t="s">
        <v>33</v>
      </c>
      <c r="AX228" s="14" t="s">
        <v>85</v>
      </c>
      <c r="AY228" s="253" t="s">
        <v>117</v>
      </c>
    </row>
    <row r="229" s="2" customFormat="1" ht="44.25" customHeight="1">
      <c r="A229" s="37"/>
      <c r="B229" s="38"/>
      <c r="C229" s="213" t="s">
        <v>288</v>
      </c>
      <c r="D229" s="213" t="s">
        <v>118</v>
      </c>
      <c r="E229" s="214" t="s">
        <v>289</v>
      </c>
      <c r="F229" s="215" t="s">
        <v>290</v>
      </c>
      <c r="G229" s="216" t="s">
        <v>121</v>
      </c>
      <c r="H229" s="217">
        <v>1</v>
      </c>
      <c r="I229" s="218"/>
      <c r="J229" s="219">
        <f>ROUND(I229*H229,2)</f>
        <v>0</v>
      </c>
      <c r="K229" s="215" t="s">
        <v>1</v>
      </c>
      <c r="L229" s="43"/>
      <c r="M229" s="220" t="s">
        <v>1</v>
      </c>
      <c r="N229" s="221" t="s">
        <v>42</v>
      </c>
      <c r="O229" s="90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4" t="s">
        <v>123</v>
      </c>
      <c r="AT229" s="224" t="s">
        <v>118</v>
      </c>
      <c r="AU229" s="224" t="s">
        <v>87</v>
      </c>
      <c r="AY229" s="16" t="s">
        <v>117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6" t="s">
        <v>85</v>
      </c>
      <c r="BK229" s="225">
        <f>ROUND(I229*H229,2)</f>
        <v>0</v>
      </c>
      <c r="BL229" s="16" t="s">
        <v>123</v>
      </c>
      <c r="BM229" s="224" t="s">
        <v>291</v>
      </c>
    </row>
    <row r="230" s="2" customFormat="1">
      <c r="A230" s="37"/>
      <c r="B230" s="38"/>
      <c r="C230" s="39"/>
      <c r="D230" s="226" t="s">
        <v>125</v>
      </c>
      <c r="E230" s="39"/>
      <c r="F230" s="227" t="s">
        <v>290</v>
      </c>
      <c r="G230" s="39"/>
      <c r="H230" s="39"/>
      <c r="I230" s="228"/>
      <c r="J230" s="39"/>
      <c r="K230" s="39"/>
      <c r="L230" s="43"/>
      <c r="M230" s="229"/>
      <c r="N230" s="230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125</v>
      </c>
      <c r="AU230" s="16" t="s">
        <v>87</v>
      </c>
    </row>
    <row r="231" s="12" customFormat="1" ht="22.8" customHeight="1">
      <c r="A231" s="12"/>
      <c r="B231" s="197"/>
      <c r="C231" s="198"/>
      <c r="D231" s="199" t="s">
        <v>76</v>
      </c>
      <c r="E231" s="211" t="s">
        <v>292</v>
      </c>
      <c r="F231" s="211" t="s">
        <v>293</v>
      </c>
      <c r="G231" s="198"/>
      <c r="H231" s="198"/>
      <c r="I231" s="201"/>
      <c r="J231" s="212">
        <f>BK231</f>
        <v>0</v>
      </c>
      <c r="K231" s="198"/>
      <c r="L231" s="203"/>
      <c r="M231" s="204"/>
      <c r="N231" s="205"/>
      <c r="O231" s="205"/>
      <c r="P231" s="206">
        <f>SUM(P232:P237)</f>
        <v>0</v>
      </c>
      <c r="Q231" s="205"/>
      <c r="R231" s="206">
        <f>SUM(R232:R237)</f>
        <v>0</v>
      </c>
      <c r="S231" s="205"/>
      <c r="T231" s="207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116</v>
      </c>
      <c r="AT231" s="209" t="s">
        <v>76</v>
      </c>
      <c r="AU231" s="209" t="s">
        <v>85</v>
      </c>
      <c r="AY231" s="208" t="s">
        <v>117</v>
      </c>
      <c r="BK231" s="210">
        <f>SUM(BK232:BK237)</f>
        <v>0</v>
      </c>
    </row>
    <row r="232" s="2" customFormat="1" ht="16.5" customHeight="1">
      <c r="A232" s="37"/>
      <c r="B232" s="38"/>
      <c r="C232" s="213" t="s">
        <v>294</v>
      </c>
      <c r="D232" s="213" t="s">
        <v>118</v>
      </c>
      <c r="E232" s="214" t="s">
        <v>295</v>
      </c>
      <c r="F232" s="215" t="s">
        <v>296</v>
      </c>
      <c r="G232" s="216" t="s">
        <v>121</v>
      </c>
      <c r="H232" s="217">
        <v>1</v>
      </c>
      <c r="I232" s="218"/>
      <c r="J232" s="219">
        <f>ROUND(I232*H232,2)</f>
        <v>0</v>
      </c>
      <c r="K232" s="215" t="s">
        <v>122</v>
      </c>
      <c r="L232" s="43"/>
      <c r="M232" s="220" t="s">
        <v>1</v>
      </c>
      <c r="N232" s="221" t="s">
        <v>42</v>
      </c>
      <c r="O232" s="90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4" t="s">
        <v>123</v>
      </c>
      <c r="AT232" s="224" t="s">
        <v>118</v>
      </c>
      <c r="AU232" s="224" t="s">
        <v>87</v>
      </c>
      <c r="AY232" s="16" t="s">
        <v>117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6" t="s">
        <v>85</v>
      </c>
      <c r="BK232" s="225">
        <f>ROUND(I232*H232,2)</f>
        <v>0</v>
      </c>
      <c r="BL232" s="16" t="s">
        <v>123</v>
      </c>
      <c r="BM232" s="224" t="s">
        <v>297</v>
      </c>
    </row>
    <row r="233" s="2" customFormat="1">
      <c r="A233" s="37"/>
      <c r="B233" s="38"/>
      <c r="C233" s="39"/>
      <c r="D233" s="226" t="s">
        <v>125</v>
      </c>
      <c r="E233" s="39"/>
      <c r="F233" s="227" t="s">
        <v>296</v>
      </c>
      <c r="G233" s="39"/>
      <c r="H233" s="39"/>
      <c r="I233" s="228"/>
      <c r="J233" s="39"/>
      <c r="K233" s="39"/>
      <c r="L233" s="43"/>
      <c r="M233" s="229"/>
      <c r="N233" s="23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125</v>
      </c>
      <c r="AU233" s="16" t="s">
        <v>87</v>
      </c>
    </row>
    <row r="234" s="2" customFormat="1">
      <c r="A234" s="37"/>
      <c r="B234" s="38"/>
      <c r="C234" s="39"/>
      <c r="D234" s="231" t="s">
        <v>127</v>
      </c>
      <c r="E234" s="39"/>
      <c r="F234" s="232" t="s">
        <v>298</v>
      </c>
      <c r="G234" s="39"/>
      <c r="H234" s="39"/>
      <c r="I234" s="228"/>
      <c r="J234" s="39"/>
      <c r="K234" s="39"/>
      <c r="L234" s="43"/>
      <c r="M234" s="229"/>
      <c r="N234" s="230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127</v>
      </c>
      <c r="AU234" s="16" t="s">
        <v>87</v>
      </c>
    </row>
    <row r="235" s="2" customFormat="1" ht="16.5" customHeight="1">
      <c r="A235" s="37"/>
      <c r="B235" s="38"/>
      <c r="C235" s="213" t="s">
        <v>299</v>
      </c>
      <c r="D235" s="213" t="s">
        <v>118</v>
      </c>
      <c r="E235" s="214" t="s">
        <v>300</v>
      </c>
      <c r="F235" s="215" t="s">
        <v>301</v>
      </c>
      <c r="G235" s="216" t="s">
        <v>121</v>
      </c>
      <c r="H235" s="217">
        <v>1</v>
      </c>
      <c r="I235" s="218"/>
      <c r="J235" s="219">
        <f>ROUND(I235*H235,2)</f>
        <v>0</v>
      </c>
      <c r="K235" s="215" t="s">
        <v>122</v>
      </c>
      <c r="L235" s="43"/>
      <c r="M235" s="220" t="s">
        <v>1</v>
      </c>
      <c r="N235" s="221" t="s">
        <v>42</v>
      </c>
      <c r="O235" s="90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4" t="s">
        <v>123</v>
      </c>
      <c r="AT235" s="224" t="s">
        <v>118</v>
      </c>
      <c r="AU235" s="224" t="s">
        <v>87</v>
      </c>
      <c r="AY235" s="16" t="s">
        <v>117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6" t="s">
        <v>85</v>
      </c>
      <c r="BK235" s="225">
        <f>ROUND(I235*H235,2)</f>
        <v>0</v>
      </c>
      <c r="BL235" s="16" t="s">
        <v>123</v>
      </c>
      <c r="BM235" s="224" t="s">
        <v>302</v>
      </c>
    </row>
    <row r="236" s="2" customFormat="1">
      <c r="A236" s="37"/>
      <c r="B236" s="38"/>
      <c r="C236" s="39"/>
      <c r="D236" s="226" t="s">
        <v>125</v>
      </c>
      <c r="E236" s="39"/>
      <c r="F236" s="227" t="s">
        <v>301</v>
      </c>
      <c r="G236" s="39"/>
      <c r="H236" s="39"/>
      <c r="I236" s="228"/>
      <c r="J236" s="39"/>
      <c r="K236" s="39"/>
      <c r="L236" s="43"/>
      <c r="M236" s="229"/>
      <c r="N236" s="230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125</v>
      </c>
      <c r="AU236" s="16" t="s">
        <v>87</v>
      </c>
    </row>
    <row r="237" s="2" customFormat="1">
      <c r="A237" s="37"/>
      <c r="B237" s="38"/>
      <c r="C237" s="39"/>
      <c r="D237" s="231" t="s">
        <v>127</v>
      </c>
      <c r="E237" s="39"/>
      <c r="F237" s="232" t="s">
        <v>303</v>
      </c>
      <c r="G237" s="39"/>
      <c r="H237" s="39"/>
      <c r="I237" s="228"/>
      <c r="J237" s="39"/>
      <c r="K237" s="39"/>
      <c r="L237" s="43"/>
      <c r="M237" s="229"/>
      <c r="N237" s="23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127</v>
      </c>
      <c r="AU237" s="16" t="s">
        <v>87</v>
      </c>
    </row>
    <row r="238" s="12" customFormat="1" ht="22.8" customHeight="1">
      <c r="A238" s="12"/>
      <c r="B238" s="197"/>
      <c r="C238" s="198"/>
      <c r="D238" s="199" t="s">
        <v>76</v>
      </c>
      <c r="E238" s="211" t="s">
        <v>304</v>
      </c>
      <c r="F238" s="211" t="s">
        <v>305</v>
      </c>
      <c r="G238" s="198"/>
      <c r="H238" s="198"/>
      <c r="I238" s="201"/>
      <c r="J238" s="212">
        <f>BK238</f>
        <v>0</v>
      </c>
      <c r="K238" s="198"/>
      <c r="L238" s="203"/>
      <c r="M238" s="204"/>
      <c r="N238" s="205"/>
      <c r="O238" s="205"/>
      <c r="P238" s="206">
        <f>SUM(P239:P250)</f>
        <v>0</v>
      </c>
      <c r="Q238" s="205"/>
      <c r="R238" s="206">
        <f>SUM(R239:R250)</f>
        <v>0</v>
      </c>
      <c r="S238" s="205"/>
      <c r="T238" s="207">
        <f>SUM(T239:T250)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8" t="s">
        <v>116</v>
      </c>
      <c r="AT238" s="209" t="s">
        <v>76</v>
      </c>
      <c r="AU238" s="209" t="s">
        <v>85</v>
      </c>
      <c r="AY238" s="208" t="s">
        <v>117</v>
      </c>
      <c r="BK238" s="210">
        <f>SUM(BK239:BK250)</f>
        <v>0</v>
      </c>
    </row>
    <row r="239" s="2" customFormat="1" ht="16.5" customHeight="1">
      <c r="A239" s="37"/>
      <c r="B239" s="38"/>
      <c r="C239" s="213" t="s">
        <v>306</v>
      </c>
      <c r="D239" s="213" t="s">
        <v>118</v>
      </c>
      <c r="E239" s="214" t="s">
        <v>307</v>
      </c>
      <c r="F239" s="215" t="s">
        <v>305</v>
      </c>
      <c r="G239" s="216" t="s">
        <v>121</v>
      </c>
      <c r="H239" s="217">
        <v>1</v>
      </c>
      <c r="I239" s="218"/>
      <c r="J239" s="219">
        <f>ROUND(I239*H239,2)</f>
        <v>0</v>
      </c>
      <c r="K239" s="215" t="s">
        <v>122</v>
      </c>
      <c r="L239" s="43"/>
      <c r="M239" s="220" t="s">
        <v>1</v>
      </c>
      <c r="N239" s="221" t="s">
        <v>42</v>
      </c>
      <c r="O239" s="90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4" t="s">
        <v>123</v>
      </c>
      <c r="AT239" s="224" t="s">
        <v>118</v>
      </c>
      <c r="AU239" s="224" t="s">
        <v>87</v>
      </c>
      <c r="AY239" s="16" t="s">
        <v>117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6" t="s">
        <v>85</v>
      </c>
      <c r="BK239" s="225">
        <f>ROUND(I239*H239,2)</f>
        <v>0</v>
      </c>
      <c r="BL239" s="16" t="s">
        <v>123</v>
      </c>
      <c r="BM239" s="224" t="s">
        <v>308</v>
      </c>
    </row>
    <row r="240" s="2" customFormat="1">
      <c r="A240" s="37"/>
      <c r="B240" s="38"/>
      <c r="C240" s="39"/>
      <c r="D240" s="226" t="s">
        <v>125</v>
      </c>
      <c r="E240" s="39"/>
      <c r="F240" s="227" t="s">
        <v>305</v>
      </c>
      <c r="G240" s="39"/>
      <c r="H240" s="39"/>
      <c r="I240" s="228"/>
      <c r="J240" s="39"/>
      <c r="K240" s="39"/>
      <c r="L240" s="43"/>
      <c r="M240" s="229"/>
      <c r="N240" s="230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125</v>
      </c>
      <c r="AU240" s="16" t="s">
        <v>87</v>
      </c>
    </row>
    <row r="241" s="2" customFormat="1">
      <c r="A241" s="37"/>
      <c r="B241" s="38"/>
      <c r="C241" s="39"/>
      <c r="D241" s="231" t="s">
        <v>127</v>
      </c>
      <c r="E241" s="39"/>
      <c r="F241" s="232" t="s">
        <v>309</v>
      </c>
      <c r="G241" s="39"/>
      <c r="H241" s="39"/>
      <c r="I241" s="228"/>
      <c r="J241" s="39"/>
      <c r="K241" s="39"/>
      <c r="L241" s="43"/>
      <c r="M241" s="229"/>
      <c r="N241" s="23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127</v>
      </c>
      <c r="AU241" s="16" t="s">
        <v>87</v>
      </c>
    </row>
    <row r="242" s="2" customFormat="1" ht="16.5" customHeight="1">
      <c r="A242" s="37"/>
      <c r="B242" s="38"/>
      <c r="C242" s="213" t="s">
        <v>310</v>
      </c>
      <c r="D242" s="213" t="s">
        <v>118</v>
      </c>
      <c r="E242" s="214" t="s">
        <v>311</v>
      </c>
      <c r="F242" s="215" t="s">
        <v>312</v>
      </c>
      <c r="G242" s="216" t="s">
        <v>121</v>
      </c>
      <c r="H242" s="217">
        <v>1</v>
      </c>
      <c r="I242" s="218"/>
      <c r="J242" s="219">
        <f>ROUND(I242*H242,2)</f>
        <v>0</v>
      </c>
      <c r="K242" s="215" t="s">
        <v>122</v>
      </c>
      <c r="L242" s="43"/>
      <c r="M242" s="220" t="s">
        <v>1</v>
      </c>
      <c r="N242" s="221" t="s">
        <v>42</v>
      </c>
      <c r="O242" s="90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4" t="s">
        <v>123</v>
      </c>
      <c r="AT242" s="224" t="s">
        <v>118</v>
      </c>
      <c r="AU242" s="224" t="s">
        <v>87</v>
      </c>
      <c r="AY242" s="16" t="s">
        <v>117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6" t="s">
        <v>85</v>
      </c>
      <c r="BK242" s="225">
        <f>ROUND(I242*H242,2)</f>
        <v>0</v>
      </c>
      <c r="BL242" s="16" t="s">
        <v>123</v>
      </c>
      <c r="BM242" s="224" t="s">
        <v>313</v>
      </c>
    </row>
    <row r="243" s="2" customFormat="1">
      <c r="A243" s="37"/>
      <c r="B243" s="38"/>
      <c r="C243" s="39"/>
      <c r="D243" s="226" t="s">
        <v>125</v>
      </c>
      <c r="E243" s="39"/>
      <c r="F243" s="227" t="s">
        <v>314</v>
      </c>
      <c r="G243" s="39"/>
      <c r="H243" s="39"/>
      <c r="I243" s="228"/>
      <c r="J243" s="39"/>
      <c r="K243" s="39"/>
      <c r="L243" s="43"/>
      <c r="M243" s="229"/>
      <c r="N243" s="23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125</v>
      </c>
      <c r="AU243" s="16" t="s">
        <v>87</v>
      </c>
    </row>
    <row r="244" s="2" customFormat="1">
      <c r="A244" s="37"/>
      <c r="B244" s="38"/>
      <c r="C244" s="39"/>
      <c r="D244" s="231" t="s">
        <v>127</v>
      </c>
      <c r="E244" s="39"/>
      <c r="F244" s="232" t="s">
        <v>315</v>
      </c>
      <c r="G244" s="39"/>
      <c r="H244" s="39"/>
      <c r="I244" s="228"/>
      <c r="J244" s="39"/>
      <c r="K244" s="39"/>
      <c r="L244" s="43"/>
      <c r="M244" s="229"/>
      <c r="N244" s="230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127</v>
      </c>
      <c r="AU244" s="16" t="s">
        <v>87</v>
      </c>
    </row>
    <row r="245" s="13" customFormat="1">
      <c r="A245" s="13"/>
      <c r="B245" s="233"/>
      <c r="C245" s="234"/>
      <c r="D245" s="226" t="s">
        <v>129</v>
      </c>
      <c r="E245" s="235" t="s">
        <v>1</v>
      </c>
      <c r="F245" s="236" t="s">
        <v>316</v>
      </c>
      <c r="G245" s="234"/>
      <c r="H245" s="235" t="s">
        <v>1</v>
      </c>
      <c r="I245" s="237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129</v>
      </c>
      <c r="AU245" s="242" t="s">
        <v>87</v>
      </c>
      <c r="AV245" s="13" t="s">
        <v>85</v>
      </c>
      <c r="AW245" s="13" t="s">
        <v>33</v>
      </c>
      <c r="AX245" s="13" t="s">
        <v>77</v>
      </c>
      <c r="AY245" s="242" t="s">
        <v>117</v>
      </c>
    </row>
    <row r="246" s="13" customFormat="1">
      <c r="A246" s="13"/>
      <c r="B246" s="233"/>
      <c r="C246" s="234"/>
      <c r="D246" s="226" t="s">
        <v>129</v>
      </c>
      <c r="E246" s="235" t="s">
        <v>1</v>
      </c>
      <c r="F246" s="236" t="s">
        <v>317</v>
      </c>
      <c r="G246" s="234"/>
      <c r="H246" s="235" t="s">
        <v>1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129</v>
      </c>
      <c r="AU246" s="242" t="s">
        <v>87</v>
      </c>
      <c r="AV246" s="13" t="s">
        <v>85</v>
      </c>
      <c r="AW246" s="13" t="s">
        <v>33</v>
      </c>
      <c r="AX246" s="13" t="s">
        <v>77</v>
      </c>
      <c r="AY246" s="242" t="s">
        <v>117</v>
      </c>
    </row>
    <row r="247" s="14" customFormat="1">
      <c r="A247" s="14"/>
      <c r="B247" s="243"/>
      <c r="C247" s="244"/>
      <c r="D247" s="226" t="s">
        <v>129</v>
      </c>
      <c r="E247" s="245" t="s">
        <v>1</v>
      </c>
      <c r="F247" s="246" t="s">
        <v>132</v>
      </c>
      <c r="G247" s="244"/>
      <c r="H247" s="247">
        <v>1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129</v>
      </c>
      <c r="AU247" s="253" t="s">
        <v>87</v>
      </c>
      <c r="AV247" s="14" t="s">
        <v>87</v>
      </c>
      <c r="AW247" s="14" t="s">
        <v>33</v>
      </c>
      <c r="AX247" s="14" t="s">
        <v>85</v>
      </c>
      <c r="AY247" s="253" t="s">
        <v>117</v>
      </c>
    </row>
    <row r="248" s="2" customFormat="1" ht="16.5" customHeight="1">
      <c r="A248" s="37"/>
      <c r="B248" s="38"/>
      <c r="C248" s="213" t="s">
        <v>318</v>
      </c>
      <c r="D248" s="213" t="s">
        <v>118</v>
      </c>
      <c r="E248" s="214" t="s">
        <v>319</v>
      </c>
      <c r="F248" s="215" t="s">
        <v>320</v>
      </c>
      <c r="G248" s="216" t="s">
        <v>121</v>
      </c>
      <c r="H248" s="217">
        <v>1</v>
      </c>
      <c r="I248" s="218"/>
      <c r="J248" s="219">
        <f>ROUND(I248*H248,2)</f>
        <v>0</v>
      </c>
      <c r="K248" s="215" t="s">
        <v>122</v>
      </c>
      <c r="L248" s="43"/>
      <c r="M248" s="220" t="s">
        <v>1</v>
      </c>
      <c r="N248" s="221" t="s">
        <v>42</v>
      </c>
      <c r="O248" s="90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4" t="s">
        <v>123</v>
      </c>
      <c r="AT248" s="224" t="s">
        <v>118</v>
      </c>
      <c r="AU248" s="224" t="s">
        <v>87</v>
      </c>
      <c r="AY248" s="16" t="s">
        <v>117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6" t="s">
        <v>85</v>
      </c>
      <c r="BK248" s="225">
        <f>ROUND(I248*H248,2)</f>
        <v>0</v>
      </c>
      <c r="BL248" s="16" t="s">
        <v>123</v>
      </c>
      <c r="BM248" s="224" t="s">
        <v>321</v>
      </c>
    </row>
    <row r="249" s="2" customFormat="1">
      <c r="A249" s="37"/>
      <c r="B249" s="38"/>
      <c r="C249" s="39"/>
      <c r="D249" s="226" t="s">
        <v>125</v>
      </c>
      <c r="E249" s="39"/>
      <c r="F249" s="227" t="s">
        <v>320</v>
      </c>
      <c r="G249" s="39"/>
      <c r="H249" s="39"/>
      <c r="I249" s="228"/>
      <c r="J249" s="39"/>
      <c r="K249" s="39"/>
      <c r="L249" s="43"/>
      <c r="M249" s="229"/>
      <c r="N249" s="23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125</v>
      </c>
      <c r="AU249" s="16" t="s">
        <v>87</v>
      </c>
    </row>
    <row r="250" s="2" customFormat="1">
      <c r="A250" s="37"/>
      <c r="B250" s="38"/>
      <c r="C250" s="39"/>
      <c r="D250" s="231" t="s">
        <v>127</v>
      </c>
      <c r="E250" s="39"/>
      <c r="F250" s="232" t="s">
        <v>322</v>
      </c>
      <c r="G250" s="39"/>
      <c r="H250" s="39"/>
      <c r="I250" s="228"/>
      <c r="J250" s="39"/>
      <c r="K250" s="39"/>
      <c r="L250" s="43"/>
      <c r="M250" s="229"/>
      <c r="N250" s="230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127</v>
      </c>
      <c r="AU250" s="16" t="s">
        <v>87</v>
      </c>
    </row>
    <row r="251" s="12" customFormat="1" ht="22.8" customHeight="1">
      <c r="A251" s="12"/>
      <c r="B251" s="197"/>
      <c r="C251" s="198"/>
      <c r="D251" s="199" t="s">
        <v>76</v>
      </c>
      <c r="E251" s="211" t="s">
        <v>323</v>
      </c>
      <c r="F251" s="211" t="s">
        <v>324</v>
      </c>
      <c r="G251" s="198"/>
      <c r="H251" s="198"/>
      <c r="I251" s="201"/>
      <c r="J251" s="212">
        <f>BK251</f>
        <v>0</v>
      </c>
      <c r="K251" s="198"/>
      <c r="L251" s="203"/>
      <c r="M251" s="204"/>
      <c r="N251" s="205"/>
      <c r="O251" s="205"/>
      <c r="P251" s="206">
        <f>SUM(P252:P257)</f>
        <v>0</v>
      </c>
      <c r="Q251" s="205"/>
      <c r="R251" s="206">
        <f>SUM(R252:R257)</f>
        <v>0</v>
      </c>
      <c r="S251" s="205"/>
      <c r="T251" s="207">
        <f>SUM(T252:T257)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116</v>
      </c>
      <c r="AT251" s="209" t="s">
        <v>76</v>
      </c>
      <c r="AU251" s="209" t="s">
        <v>85</v>
      </c>
      <c r="AY251" s="208" t="s">
        <v>117</v>
      </c>
      <c r="BK251" s="210">
        <f>SUM(BK252:BK257)</f>
        <v>0</v>
      </c>
    </row>
    <row r="252" s="2" customFormat="1" ht="16.5" customHeight="1">
      <c r="A252" s="37"/>
      <c r="B252" s="38"/>
      <c r="C252" s="213" t="s">
        <v>325</v>
      </c>
      <c r="D252" s="213" t="s">
        <v>118</v>
      </c>
      <c r="E252" s="214" t="s">
        <v>326</v>
      </c>
      <c r="F252" s="215" t="s">
        <v>327</v>
      </c>
      <c r="G252" s="216" t="s">
        <v>121</v>
      </c>
      <c r="H252" s="217">
        <v>1</v>
      </c>
      <c r="I252" s="218"/>
      <c r="J252" s="219">
        <f>ROUND(I252*H252,2)</f>
        <v>0</v>
      </c>
      <c r="K252" s="215" t="s">
        <v>122</v>
      </c>
      <c r="L252" s="43"/>
      <c r="M252" s="220" t="s">
        <v>1</v>
      </c>
      <c r="N252" s="221" t="s">
        <v>42</v>
      </c>
      <c r="O252" s="90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4" t="s">
        <v>123</v>
      </c>
      <c r="AT252" s="224" t="s">
        <v>118</v>
      </c>
      <c r="AU252" s="224" t="s">
        <v>87</v>
      </c>
      <c r="AY252" s="16" t="s">
        <v>117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6" t="s">
        <v>85</v>
      </c>
      <c r="BK252" s="225">
        <f>ROUND(I252*H252,2)</f>
        <v>0</v>
      </c>
      <c r="BL252" s="16" t="s">
        <v>123</v>
      </c>
      <c r="BM252" s="224" t="s">
        <v>328</v>
      </c>
    </row>
    <row r="253" s="2" customFormat="1">
      <c r="A253" s="37"/>
      <c r="B253" s="38"/>
      <c r="C253" s="39"/>
      <c r="D253" s="226" t="s">
        <v>125</v>
      </c>
      <c r="E253" s="39"/>
      <c r="F253" s="227" t="s">
        <v>327</v>
      </c>
      <c r="G253" s="39"/>
      <c r="H253" s="39"/>
      <c r="I253" s="228"/>
      <c r="J253" s="39"/>
      <c r="K253" s="39"/>
      <c r="L253" s="43"/>
      <c r="M253" s="229"/>
      <c r="N253" s="230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125</v>
      </c>
      <c r="AU253" s="16" t="s">
        <v>87</v>
      </c>
    </row>
    <row r="254" s="2" customFormat="1">
      <c r="A254" s="37"/>
      <c r="B254" s="38"/>
      <c r="C254" s="39"/>
      <c r="D254" s="231" t="s">
        <v>127</v>
      </c>
      <c r="E254" s="39"/>
      <c r="F254" s="232" t="s">
        <v>329</v>
      </c>
      <c r="G254" s="39"/>
      <c r="H254" s="39"/>
      <c r="I254" s="228"/>
      <c r="J254" s="39"/>
      <c r="K254" s="39"/>
      <c r="L254" s="43"/>
      <c r="M254" s="229"/>
      <c r="N254" s="23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127</v>
      </c>
      <c r="AU254" s="16" t="s">
        <v>87</v>
      </c>
    </row>
    <row r="255" s="2" customFormat="1" ht="16.5" customHeight="1">
      <c r="A255" s="37"/>
      <c r="B255" s="38"/>
      <c r="C255" s="213" t="s">
        <v>330</v>
      </c>
      <c r="D255" s="213" t="s">
        <v>118</v>
      </c>
      <c r="E255" s="214" t="s">
        <v>331</v>
      </c>
      <c r="F255" s="215" t="s">
        <v>332</v>
      </c>
      <c r="G255" s="216" t="s">
        <v>121</v>
      </c>
      <c r="H255" s="217">
        <v>1</v>
      </c>
      <c r="I255" s="218"/>
      <c r="J255" s="219">
        <f>ROUND(I255*H255,2)</f>
        <v>0</v>
      </c>
      <c r="K255" s="215" t="s">
        <v>122</v>
      </c>
      <c r="L255" s="43"/>
      <c r="M255" s="220" t="s">
        <v>1</v>
      </c>
      <c r="N255" s="221" t="s">
        <v>42</v>
      </c>
      <c r="O255" s="90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4" t="s">
        <v>123</v>
      </c>
      <c r="AT255" s="224" t="s">
        <v>118</v>
      </c>
      <c r="AU255" s="224" t="s">
        <v>87</v>
      </c>
      <c r="AY255" s="16" t="s">
        <v>117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6" t="s">
        <v>85</v>
      </c>
      <c r="BK255" s="225">
        <f>ROUND(I255*H255,2)</f>
        <v>0</v>
      </c>
      <c r="BL255" s="16" t="s">
        <v>123</v>
      </c>
      <c r="BM255" s="224" t="s">
        <v>333</v>
      </c>
    </row>
    <row r="256" s="2" customFormat="1">
      <c r="A256" s="37"/>
      <c r="B256" s="38"/>
      <c r="C256" s="39"/>
      <c r="D256" s="226" t="s">
        <v>125</v>
      </c>
      <c r="E256" s="39"/>
      <c r="F256" s="227" t="s">
        <v>332</v>
      </c>
      <c r="G256" s="39"/>
      <c r="H256" s="39"/>
      <c r="I256" s="228"/>
      <c r="J256" s="39"/>
      <c r="K256" s="39"/>
      <c r="L256" s="43"/>
      <c r="M256" s="229"/>
      <c r="N256" s="230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125</v>
      </c>
      <c r="AU256" s="16" t="s">
        <v>87</v>
      </c>
    </row>
    <row r="257" s="2" customFormat="1">
      <c r="A257" s="37"/>
      <c r="B257" s="38"/>
      <c r="C257" s="39"/>
      <c r="D257" s="231" t="s">
        <v>127</v>
      </c>
      <c r="E257" s="39"/>
      <c r="F257" s="232" t="s">
        <v>334</v>
      </c>
      <c r="G257" s="39"/>
      <c r="H257" s="39"/>
      <c r="I257" s="228"/>
      <c r="J257" s="39"/>
      <c r="K257" s="39"/>
      <c r="L257" s="43"/>
      <c r="M257" s="255"/>
      <c r="N257" s="256"/>
      <c r="O257" s="257"/>
      <c r="P257" s="257"/>
      <c r="Q257" s="257"/>
      <c r="R257" s="257"/>
      <c r="S257" s="257"/>
      <c r="T257" s="258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127</v>
      </c>
      <c r="AU257" s="16" t="s">
        <v>87</v>
      </c>
    </row>
    <row r="258" s="2" customFormat="1" ht="6.96" customHeight="1">
      <c r="A258" s="37"/>
      <c r="B258" s="65"/>
      <c r="C258" s="66"/>
      <c r="D258" s="66"/>
      <c r="E258" s="66"/>
      <c r="F258" s="66"/>
      <c r="G258" s="66"/>
      <c r="H258" s="66"/>
      <c r="I258" s="66"/>
      <c r="J258" s="66"/>
      <c r="K258" s="66"/>
      <c r="L258" s="43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sheetProtection sheet="1" autoFilter="0" formatColumns="0" formatRows="0" objects="1" scenarios="1" spinCount="100000" saltValue="vJeZuhVFwp6lR3SbFFryNtSGv3Y4+ugZx71LrcRqFmGK9JoOw1ICu8pAdLXvY5vjQ3mLAwd4HuTFWvaCQ8rdmw==" hashValue="8VBy3o/7RifzMOFDDeayAXPbPFDdc//c6Jki+Ruqob+bf2YvJytxq/A464OEPPw7WufAooX8IFmda2bYV/GePg==" algorithmName="SHA-512" password="CC35"/>
  <autoFilter ref="C120:K25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3_02/012103000"/>
    <hyperlink ref="F132" r:id="rId2" display="https://podminky.urs.cz/item/CS_URS_2023_02/012203000"/>
    <hyperlink ref="F136" r:id="rId3" display="https://podminky.urs.cz/item/CS_URS_2023_02/012303000"/>
    <hyperlink ref="F146" r:id="rId4" display="https://podminky.urs.cz/item/CS_URS_2023_02/013203000"/>
    <hyperlink ref="F151" r:id="rId5" display="https://podminky.urs.cz/item/CS_URS_2023_02/013254000"/>
    <hyperlink ref="F164" r:id="rId6" display="https://podminky.urs.cz/item/CS_URS_2023_02/034203000"/>
    <hyperlink ref="F168" r:id="rId7" display="https://podminky.urs.cz/item/CS_URS_2023_02/043002000"/>
    <hyperlink ref="F176" r:id="rId8" display="https://podminky.urs.cz/item/CS_URS_2023_02/044002000"/>
    <hyperlink ref="F179" r:id="rId9" display="https://podminky.urs.cz/item/CS_URS_2023_02/049103000"/>
    <hyperlink ref="F189" r:id="rId10" display="https://podminky.urs.cz/item/CS_URS_2023_02/049203000"/>
    <hyperlink ref="F205" r:id="rId11" display="https://podminky.urs.cz/item/CS_URS_2023_02/071002000"/>
    <hyperlink ref="F234" r:id="rId12" display="https://podminky.urs.cz/item/CS_URS_2023_02/013274000"/>
    <hyperlink ref="F237" r:id="rId13" display="https://podminky.urs.cz/item/CS_URS_2023_02/013284000"/>
    <hyperlink ref="F241" r:id="rId14" display="https://podminky.urs.cz/item/CS_URS_2023_02/030001000"/>
    <hyperlink ref="F244" r:id="rId15" display="https://podminky.urs.cz/item/CS_URS_2023_02/032403000"/>
    <hyperlink ref="F250" r:id="rId16" display="https://podminky.urs.cz/item/CS_URS_2023_02/034103000"/>
    <hyperlink ref="F254" r:id="rId17" display="https://podminky.urs.cz/item/CS_URS_2023_02/045203000"/>
    <hyperlink ref="F257" r:id="rId18" display="https://podminky.urs.cz/item/CS_URS_2023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Veronika Čiklová</dc:creator>
  <cp:lastModifiedBy>Veronika Čiklová</cp:lastModifiedBy>
  <dcterms:created xsi:type="dcterms:W3CDTF">2024-05-06T07:12:05Z</dcterms:created>
  <dcterms:modified xsi:type="dcterms:W3CDTF">2024-05-06T07:12:08Z</dcterms:modified>
</cp:coreProperties>
</file>